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995" tabRatio="425" firstSheet="4" activeTab="5"/>
  </bookViews>
  <sheets>
    <sheet name="DIA" sheetId="1" r:id="rId1"/>
    <sheet name="GDCD" sheetId="2" r:id="rId2"/>
    <sheet name="SU" sheetId="4" r:id="rId3"/>
    <sheet name="VAN" sheetId="3" r:id="rId4"/>
    <sheet name="HK" sheetId="12" r:id="rId5"/>
    <sheet name="HL" sheetId="11" r:id="rId6"/>
  </sheets>
  <calcPr calcId="144525"/>
</workbook>
</file>

<file path=xl/calcChain.xml><?xml version="1.0" encoding="utf-8"?>
<calcChain xmlns="http://schemas.openxmlformats.org/spreadsheetml/2006/main">
  <c r="W29" i="12" l="1"/>
  <c r="X29" i="12" s="1"/>
  <c r="AH29" i="12" s="1"/>
  <c r="U29" i="12"/>
  <c r="V29" i="12" s="1"/>
  <c r="AF29" i="12" s="1"/>
  <c r="S29" i="12"/>
  <c r="T29" i="12" s="1"/>
  <c r="AD29" i="12" s="1"/>
  <c r="Q29" i="12"/>
  <c r="R29" i="12" s="1"/>
  <c r="AB29" i="12" s="1"/>
  <c r="O29" i="12"/>
  <c r="P29" i="12" s="1"/>
  <c r="Z29" i="12" s="1"/>
  <c r="N29" i="12"/>
  <c r="M29" i="12"/>
  <c r="L29" i="12"/>
  <c r="K29" i="12"/>
  <c r="J29" i="12"/>
  <c r="I29" i="12"/>
  <c r="H29" i="12"/>
  <c r="G29" i="12"/>
  <c r="F29" i="12"/>
  <c r="E29" i="12"/>
  <c r="D29" i="12"/>
  <c r="AE28" i="12"/>
  <c r="AC28" i="12"/>
  <c r="AA28" i="12"/>
  <c r="Y28" i="12"/>
  <c r="X28" i="12"/>
  <c r="V28" i="12"/>
  <c r="AF28" i="12" s="1"/>
  <c r="T28" i="12"/>
  <c r="AD28" i="12" s="1"/>
  <c r="R28" i="12"/>
  <c r="AB28" i="12" s="1"/>
  <c r="P28" i="12"/>
  <c r="Z28" i="12" s="1"/>
  <c r="M28" i="12"/>
  <c r="AH28" i="12" s="1"/>
  <c r="K28" i="12"/>
  <c r="I28" i="12"/>
  <c r="G28" i="12"/>
  <c r="E28" i="12"/>
  <c r="AE27" i="12"/>
  <c r="AC27" i="12"/>
  <c r="AA27" i="12"/>
  <c r="Y27" i="12"/>
  <c r="X27" i="12"/>
  <c r="AH27" i="12" s="1"/>
  <c r="V27" i="12"/>
  <c r="T27" i="12"/>
  <c r="AD27" i="12" s="1"/>
  <c r="R27" i="12"/>
  <c r="P27" i="12"/>
  <c r="Z27" i="12" s="1"/>
  <c r="M27" i="12"/>
  <c r="K27" i="12"/>
  <c r="AF27" i="12" s="1"/>
  <c r="I27" i="12"/>
  <c r="G27" i="12"/>
  <c r="AB27" i="12" s="1"/>
  <c r="E27" i="12"/>
  <c r="X26" i="12"/>
  <c r="AH26" i="12" s="1"/>
  <c r="W26" i="12"/>
  <c r="AG26" i="12" s="1"/>
  <c r="V26" i="12"/>
  <c r="S26" i="12"/>
  <c r="AC26" i="12" s="1"/>
  <c r="Q26" i="12"/>
  <c r="AA26" i="12" s="1"/>
  <c r="O26" i="12"/>
  <c r="Y26" i="12" s="1"/>
  <c r="N26" i="12"/>
  <c r="M26" i="12"/>
  <c r="J26" i="12"/>
  <c r="AE26" i="12" s="1"/>
  <c r="H26" i="12"/>
  <c r="I26" i="12" s="1"/>
  <c r="G26" i="12"/>
  <c r="E26" i="12"/>
  <c r="D26" i="12"/>
  <c r="AE25" i="12"/>
  <c r="AC25" i="12"/>
  <c r="AA25" i="12"/>
  <c r="Y25" i="12"/>
  <c r="X25" i="12"/>
  <c r="V25" i="12"/>
  <c r="AF25" i="12" s="1"/>
  <c r="T25" i="12"/>
  <c r="AD25" i="12" s="1"/>
  <c r="R25" i="12"/>
  <c r="AB25" i="12" s="1"/>
  <c r="P25" i="12"/>
  <c r="Z25" i="12" s="1"/>
  <c r="M25" i="12"/>
  <c r="AH25" i="12" s="1"/>
  <c r="K25" i="12"/>
  <c r="I25" i="12"/>
  <c r="G25" i="12"/>
  <c r="E25" i="12"/>
  <c r="AE24" i="12"/>
  <c r="AC24" i="12"/>
  <c r="AA24" i="12"/>
  <c r="Y24" i="12"/>
  <c r="X24" i="12"/>
  <c r="AH24" i="12" s="1"/>
  <c r="V24" i="12"/>
  <c r="T24" i="12"/>
  <c r="AD24" i="12" s="1"/>
  <c r="R24" i="12"/>
  <c r="P24" i="12"/>
  <c r="Z24" i="12" s="1"/>
  <c r="M24" i="12"/>
  <c r="K24" i="12"/>
  <c r="AF24" i="12" s="1"/>
  <c r="I24" i="12"/>
  <c r="G24" i="12"/>
  <c r="AB24" i="12" s="1"/>
  <c r="E24" i="12"/>
  <c r="AE23" i="12"/>
  <c r="AC23" i="12"/>
  <c r="AA23" i="12"/>
  <c r="Y23" i="12"/>
  <c r="X23" i="12"/>
  <c r="V23" i="12"/>
  <c r="AF23" i="12" s="1"/>
  <c r="T23" i="12"/>
  <c r="AD23" i="12" s="1"/>
  <c r="R23" i="12"/>
  <c r="AB23" i="12" s="1"/>
  <c r="P23" i="12"/>
  <c r="Z23" i="12" s="1"/>
  <c r="M23" i="12"/>
  <c r="AH23" i="12" s="1"/>
  <c r="K23" i="12"/>
  <c r="I23" i="12"/>
  <c r="G23" i="12"/>
  <c r="E23" i="12"/>
  <c r="W22" i="12"/>
  <c r="X22" i="12" s="1"/>
  <c r="AH22" i="12" s="1"/>
  <c r="U22" i="12"/>
  <c r="V22" i="12" s="1"/>
  <c r="AF22" i="12" s="1"/>
  <c r="S22" i="12"/>
  <c r="T22" i="12" s="1"/>
  <c r="AD22" i="12" s="1"/>
  <c r="Q22" i="12"/>
  <c r="R22" i="12" s="1"/>
  <c r="AB22" i="12" s="1"/>
  <c r="O22" i="12"/>
  <c r="P22" i="12" s="1"/>
  <c r="Z22" i="12" s="1"/>
  <c r="N22" i="12"/>
  <c r="M22" i="12"/>
  <c r="L22" i="12"/>
  <c r="K22" i="12"/>
  <c r="J22" i="12"/>
  <c r="I22" i="12"/>
  <c r="H22" i="12"/>
  <c r="G22" i="12"/>
  <c r="F22" i="12"/>
  <c r="E22" i="12"/>
  <c r="D22" i="12"/>
  <c r="AE21" i="12"/>
  <c r="AC21" i="12"/>
  <c r="AA21" i="12"/>
  <c r="Y21" i="12"/>
  <c r="X21" i="12"/>
  <c r="V21" i="12"/>
  <c r="AF21" i="12" s="1"/>
  <c r="T21" i="12"/>
  <c r="AD21" i="12" s="1"/>
  <c r="R21" i="12"/>
  <c r="AB21" i="12" s="1"/>
  <c r="P21" i="12"/>
  <c r="Z21" i="12" s="1"/>
  <c r="M21" i="12"/>
  <c r="AH21" i="12" s="1"/>
  <c r="K21" i="12"/>
  <c r="I21" i="12"/>
  <c r="G21" i="12"/>
  <c r="E21" i="12"/>
  <c r="AE20" i="12"/>
  <c r="AC20" i="12"/>
  <c r="AA20" i="12"/>
  <c r="Y20" i="12"/>
  <c r="X20" i="12"/>
  <c r="AH20" i="12" s="1"/>
  <c r="V20" i="12"/>
  <c r="T20" i="12"/>
  <c r="AD20" i="12" s="1"/>
  <c r="R20" i="12"/>
  <c r="P20" i="12"/>
  <c r="Z20" i="12" s="1"/>
  <c r="M20" i="12"/>
  <c r="K20" i="12"/>
  <c r="AF20" i="12" s="1"/>
  <c r="I20" i="12"/>
  <c r="G20" i="12"/>
  <c r="AB20" i="12" s="1"/>
  <c r="E20" i="12"/>
  <c r="AE19" i="12"/>
  <c r="AC19" i="12"/>
  <c r="AA19" i="12"/>
  <c r="Y19" i="12"/>
  <c r="X19" i="12"/>
  <c r="V19" i="12"/>
  <c r="AF19" i="12" s="1"/>
  <c r="T19" i="12"/>
  <c r="AD19" i="12" s="1"/>
  <c r="R19" i="12"/>
  <c r="AB19" i="12" s="1"/>
  <c r="P19" i="12"/>
  <c r="Z19" i="12" s="1"/>
  <c r="M19" i="12"/>
  <c r="AH19" i="12" s="1"/>
  <c r="K19" i="12"/>
  <c r="I19" i="12"/>
  <c r="G19" i="12"/>
  <c r="E19" i="12"/>
  <c r="AE18" i="12"/>
  <c r="AC18" i="12"/>
  <c r="AA18" i="12"/>
  <c r="Y18" i="12"/>
  <c r="X18" i="12"/>
  <c r="AH18" i="12" s="1"/>
  <c r="V18" i="12"/>
  <c r="T18" i="12"/>
  <c r="AD18" i="12" s="1"/>
  <c r="R18" i="12"/>
  <c r="P18" i="12"/>
  <c r="Z18" i="12" s="1"/>
  <c r="M18" i="12"/>
  <c r="K18" i="12"/>
  <c r="AF18" i="12" s="1"/>
  <c r="I18" i="12"/>
  <c r="G18" i="12"/>
  <c r="AB18" i="12" s="1"/>
  <c r="E18" i="12"/>
  <c r="W17" i="12"/>
  <c r="AG17" i="12" s="1"/>
  <c r="U17" i="12"/>
  <c r="AE17" i="12" s="1"/>
  <c r="S17" i="12"/>
  <c r="AC17" i="12" s="1"/>
  <c r="Q17" i="12"/>
  <c r="AA17" i="12" s="1"/>
  <c r="O17" i="12"/>
  <c r="Y17" i="12" s="1"/>
  <c r="N17" i="12"/>
  <c r="X17" i="12" s="1"/>
  <c r="L17" i="12"/>
  <c r="M17" i="12" s="1"/>
  <c r="J17" i="12"/>
  <c r="K17" i="12" s="1"/>
  <c r="H17" i="12"/>
  <c r="I17" i="12" s="1"/>
  <c r="F17" i="12"/>
  <c r="G17" i="12" s="1"/>
  <c r="D17" i="12"/>
  <c r="E17" i="12" s="1"/>
  <c r="AE16" i="12"/>
  <c r="AC16" i="12"/>
  <c r="AA16" i="12"/>
  <c r="Y16" i="12"/>
  <c r="X16" i="12"/>
  <c r="AH16" i="12" s="1"/>
  <c r="V16" i="12"/>
  <c r="T16" i="12"/>
  <c r="AD16" i="12" s="1"/>
  <c r="R16" i="12"/>
  <c r="P16" i="12"/>
  <c r="Z16" i="12" s="1"/>
  <c r="M16" i="12"/>
  <c r="K16" i="12"/>
  <c r="AF16" i="12" s="1"/>
  <c r="I16" i="12"/>
  <c r="G16" i="12"/>
  <c r="AB16" i="12" s="1"/>
  <c r="E16" i="12"/>
  <c r="AE15" i="12"/>
  <c r="AC15" i="12"/>
  <c r="AA15" i="12"/>
  <c r="Y15" i="12"/>
  <c r="X15" i="12"/>
  <c r="V15" i="12"/>
  <c r="AF15" i="12" s="1"/>
  <c r="T15" i="12"/>
  <c r="AD15" i="12" s="1"/>
  <c r="R15" i="12"/>
  <c r="AB15" i="12" s="1"/>
  <c r="P15" i="12"/>
  <c r="Z15" i="12" s="1"/>
  <c r="M15" i="12"/>
  <c r="AH15" i="12" s="1"/>
  <c r="K15" i="12"/>
  <c r="I15" i="12"/>
  <c r="G15" i="12"/>
  <c r="E15" i="12"/>
  <c r="AE14" i="12"/>
  <c r="AC14" i="12"/>
  <c r="AA14" i="12"/>
  <c r="Y14" i="12"/>
  <c r="X14" i="12"/>
  <c r="AH14" i="12" s="1"/>
  <c r="V14" i="12"/>
  <c r="T14" i="12"/>
  <c r="AD14" i="12" s="1"/>
  <c r="R14" i="12"/>
  <c r="P14" i="12"/>
  <c r="Z14" i="12" s="1"/>
  <c r="M14" i="12"/>
  <c r="K14" i="12"/>
  <c r="AF14" i="12" s="1"/>
  <c r="I14" i="12"/>
  <c r="G14" i="12"/>
  <c r="AB14" i="12" s="1"/>
  <c r="E14" i="12"/>
  <c r="AE13" i="12"/>
  <c r="AC13" i="12"/>
  <c r="AA13" i="12"/>
  <c r="Y13" i="12"/>
  <c r="X13" i="12"/>
  <c r="V13" i="12"/>
  <c r="AF13" i="12" s="1"/>
  <c r="T13" i="12"/>
  <c r="AD13" i="12" s="1"/>
  <c r="R13" i="12"/>
  <c r="AB13" i="12" s="1"/>
  <c r="P13" i="12"/>
  <c r="Z13" i="12" s="1"/>
  <c r="M13" i="12"/>
  <c r="AH13" i="12" s="1"/>
  <c r="K13" i="12"/>
  <c r="I13" i="12"/>
  <c r="G13" i="12"/>
  <c r="E13" i="12"/>
  <c r="AE12" i="12"/>
  <c r="AC12" i="12"/>
  <c r="AA12" i="12"/>
  <c r="Y12" i="12"/>
  <c r="X12" i="12"/>
  <c r="AH12" i="12" s="1"/>
  <c r="V12" i="12"/>
  <c r="T12" i="12"/>
  <c r="AD12" i="12" s="1"/>
  <c r="R12" i="12"/>
  <c r="P12" i="12"/>
  <c r="Z12" i="12" s="1"/>
  <c r="M12" i="12"/>
  <c r="K12" i="12"/>
  <c r="AF12" i="12" s="1"/>
  <c r="I12" i="12"/>
  <c r="G12" i="12"/>
  <c r="AB12" i="12" s="1"/>
  <c r="E12" i="12"/>
  <c r="AH17" i="12" l="1"/>
  <c r="P17" i="12"/>
  <c r="Z17" i="12" s="1"/>
  <c r="R17" i="12"/>
  <c r="AB17" i="12" s="1"/>
  <c r="T17" i="12"/>
  <c r="AD17" i="12" s="1"/>
  <c r="V17" i="12"/>
  <c r="AF17" i="12" s="1"/>
  <c r="Y22" i="12"/>
  <c r="AA22" i="12"/>
  <c r="AC22" i="12"/>
  <c r="AE22" i="12"/>
  <c r="AG22" i="12"/>
  <c r="Y29" i="12"/>
  <c r="AA29" i="12"/>
  <c r="AC29" i="12"/>
  <c r="AE29" i="12"/>
  <c r="AG29" i="12"/>
  <c r="K26" i="12"/>
  <c r="AF26" i="12" s="1"/>
  <c r="P26" i="12"/>
  <c r="Z26" i="12" s="1"/>
  <c r="R26" i="12"/>
  <c r="AB26" i="12" s="1"/>
  <c r="T26" i="12"/>
  <c r="AD26" i="12" s="1"/>
  <c r="D17" i="11"/>
  <c r="D22" i="11"/>
  <c r="D26" i="11"/>
  <c r="D29" i="11"/>
  <c r="F17" i="11"/>
  <c r="F22" i="11"/>
  <c r="F29" i="11"/>
  <c r="H17" i="11"/>
  <c r="H22" i="11"/>
  <c r="H26" i="11"/>
  <c r="H29" i="11"/>
  <c r="J22" i="11"/>
  <c r="J26" i="11"/>
  <c r="J29" i="11"/>
  <c r="L17" i="11"/>
  <c r="L22" i="11"/>
  <c r="L29" i="11"/>
  <c r="J17" i="11"/>
  <c r="Y12" i="11" l="1"/>
  <c r="Y13" i="11"/>
  <c r="Y14" i="11"/>
  <c r="Y15" i="11"/>
  <c r="Y16" i="11"/>
  <c r="AE27" i="11" l="1"/>
  <c r="AE28" i="11"/>
  <c r="AC27" i="11"/>
  <c r="AC28" i="11"/>
  <c r="AA27" i="11"/>
  <c r="AA28" i="11"/>
  <c r="Y27" i="11"/>
  <c r="Y28" i="11"/>
  <c r="AE23" i="11"/>
  <c r="AE24" i="11"/>
  <c r="AE25" i="11"/>
  <c r="AC23" i="11"/>
  <c r="AC24" i="11"/>
  <c r="AC25" i="11"/>
  <c r="AA23" i="11"/>
  <c r="AA24" i="11"/>
  <c r="AA25" i="11"/>
  <c r="Y23" i="11"/>
  <c r="Y24" i="11"/>
  <c r="Y25" i="11"/>
  <c r="AE18" i="11"/>
  <c r="AE19" i="11"/>
  <c r="AE20" i="11"/>
  <c r="AE21" i="11"/>
  <c r="AC18" i="11"/>
  <c r="AC19" i="11"/>
  <c r="AC20" i="11"/>
  <c r="AC21" i="11"/>
  <c r="AA18" i="11"/>
  <c r="AA19" i="11"/>
  <c r="AA20" i="11"/>
  <c r="AA21" i="11"/>
  <c r="Y18" i="11"/>
  <c r="Y19" i="11"/>
  <c r="Y20" i="11"/>
  <c r="Y21" i="11"/>
  <c r="AE12" i="11"/>
  <c r="AE13" i="11"/>
  <c r="AE14" i="11"/>
  <c r="AE15" i="11"/>
  <c r="AE16" i="11"/>
  <c r="AC12" i="11"/>
  <c r="AC13" i="11"/>
  <c r="AC14" i="11"/>
  <c r="AC15" i="11"/>
  <c r="AC16" i="11"/>
  <c r="AA12" i="11"/>
  <c r="AA13" i="11"/>
  <c r="AA14" i="11"/>
  <c r="AA15" i="11"/>
  <c r="AA16" i="11"/>
  <c r="X12" i="11"/>
  <c r="X13" i="11"/>
  <c r="X14" i="11"/>
  <c r="X15" i="11"/>
  <c r="X16" i="11"/>
  <c r="W17" i="11"/>
  <c r="X18" i="11"/>
  <c r="X19" i="11"/>
  <c r="X20" i="11"/>
  <c r="X21" i="11"/>
  <c r="W22" i="11"/>
  <c r="X23" i="11"/>
  <c r="X24" i="11"/>
  <c r="X25" i="11"/>
  <c r="W26" i="11"/>
  <c r="X27" i="11"/>
  <c r="X28" i="11"/>
  <c r="W29" i="11"/>
  <c r="AG18" i="3"/>
  <c r="AG19" i="3"/>
  <c r="AG20" i="3"/>
  <c r="AG21" i="3"/>
  <c r="AE18" i="3"/>
  <c r="AE19" i="3"/>
  <c r="AE20" i="3"/>
  <c r="AE21" i="3"/>
  <c r="AC18" i="3"/>
  <c r="AC19" i="3"/>
  <c r="AC20" i="3"/>
  <c r="AC21" i="3"/>
  <c r="AA18" i="3"/>
  <c r="AA19" i="3"/>
  <c r="AA20" i="3"/>
  <c r="AA21" i="3"/>
  <c r="AE27" i="3"/>
  <c r="AE28" i="3"/>
  <c r="AC27" i="3"/>
  <c r="AC28" i="3"/>
  <c r="AA27" i="3"/>
  <c r="AA28" i="3"/>
  <c r="Y27" i="3"/>
  <c r="Y28" i="3"/>
  <c r="AG23" i="3"/>
  <c r="AG24" i="3"/>
  <c r="AG25" i="3"/>
  <c r="AE23" i="3"/>
  <c r="AE24" i="3"/>
  <c r="AE25" i="3"/>
  <c r="AC23" i="3"/>
  <c r="AC24" i="3"/>
  <c r="AC25" i="3"/>
  <c r="AA23" i="3"/>
  <c r="AA24" i="3"/>
  <c r="AA25" i="3"/>
  <c r="Y23" i="3"/>
  <c r="Y24" i="3"/>
  <c r="Y25" i="3"/>
  <c r="AG12" i="3"/>
  <c r="AG13" i="3"/>
  <c r="AG14" i="3"/>
  <c r="AG15" i="3"/>
  <c r="AG16" i="3"/>
  <c r="AE12" i="3"/>
  <c r="AE13" i="3"/>
  <c r="AE14" i="3"/>
  <c r="AE15" i="3"/>
  <c r="AE16" i="3"/>
  <c r="AC12" i="3"/>
  <c r="AC13" i="3"/>
  <c r="AC14" i="3"/>
  <c r="AC15" i="3"/>
  <c r="AC16" i="3"/>
  <c r="AA12" i="3"/>
  <c r="AA13" i="3"/>
  <c r="AA14" i="3"/>
  <c r="AA15" i="3"/>
  <c r="AA16" i="3"/>
  <c r="Y12" i="3"/>
  <c r="Y13" i="3"/>
  <c r="Y14" i="3"/>
  <c r="Y15" i="3"/>
  <c r="Y16" i="3"/>
  <c r="AE27" i="4"/>
  <c r="AE28" i="4"/>
  <c r="AC27" i="4"/>
  <c r="AC28" i="4"/>
  <c r="AA27" i="4"/>
  <c r="AA28" i="4"/>
  <c r="Y27" i="4"/>
  <c r="Y28" i="4"/>
  <c r="Y23" i="4"/>
  <c r="Y24" i="4"/>
  <c r="Y25" i="4"/>
  <c r="AG23" i="4"/>
  <c r="AG24" i="4"/>
  <c r="AG25" i="4"/>
  <c r="AE23" i="4"/>
  <c r="AE24" i="4"/>
  <c r="AE25" i="4"/>
  <c r="AC23" i="4"/>
  <c r="AC24" i="4"/>
  <c r="AC25" i="4"/>
  <c r="AA23" i="4"/>
  <c r="AA24" i="4"/>
  <c r="AA25" i="4"/>
  <c r="AE18" i="4"/>
  <c r="AE19" i="4"/>
  <c r="AE20" i="4"/>
  <c r="AE21" i="4"/>
  <c r="AC18" i="4"/>
  <c r="AC19" i="4"/>
  <c r="AC20" i="4"/>
  <c r="AC21" i="4"/>
  <c r="AA18" i="4"/>
  <c r="AA19" i="4"/>
  <c r="AA20" i="4"/>
  <c r="AA21" i="4"/>
  <c r="Y18" i="4"/>
  <c r="Y19" i="4"/>
  <c r="Y20" i="4"/>
  <c r="Y21" i="4"/>
  <c r="AG12" i="4"/>
  <c r="AG13" i="4"/>
  <c r="AG14" i="4"/>
  <c r="AG15" i="4"/>
  <c r="AG16" i="4"/>
  <c r="AE12" i="4"/>
  <c r="AE13" i="4"/>
  <c r="AE14" i="4"/>
  <c r="AE15" i="4"/>
  <c r="AE16" i="4"/>
  <c r="AC12" i="4"/>
  <c r="AC13" i="4"/>
  <c r="AC14" i="4"/>
  <c r="AC15" i="4"/>
  <c r="AC16" i="4"/>
  <c r="AA12" i="4"/>
  <c r="AA13" i="4"/>
  <c r="AA14" i="4"/>
  <c r="AA15" i="4"/>
  <c r="AA16" i="4"/>
  <c r="Y12" i="4"/>
  <c r="Y13" i="4"/>
  <c r="Y14" i="4"/>
  <c r="Y15" i="4"/>
  <c r="Y16" i="4"/>
  <c r="AE27" i="2"/>
  <c r="AE28" i="2"/>
  <c r="AC27" i="2"/>
  <c r="AC28" i="2"/>
  <c r="AE23" i="2"/>
  <c r="AE24" i="2"/>
  <c r="AE25" i="2"/>
  <c r="AC23" i="2"/>
  <c r="AC24" i="2"/>
  <c r="AC25" i="2"/>
  <c r="AA23" i="2"/>
  <c r="AA24" i="2"/>
  <c r="AA25" i="2"/>
  <c r="AA27" i="2"/>
  <c r="AA28" i="2"/>
  <c r="Y23" i="2"/>
  <c r="Y24" i="2"/>
  <c r="Y25" i="2"/>
  <c r="Y27" i="2"/>
  <c r="Y28" i="2"/>
  <c r="AE19" i="2"/>
  <c r="AE20" i="2"/>
  <c r="AE21" i="2"/>
  <c r="AC19" i="2"/>
  <c r="AC20" i="2"/>
  <c r="AC21" i="2"/>
  <c r="AA19" i="2"/>
  <c r="AA20" i="2"/>
  <c r="AA21" i="2"/>
  <c r="Y19" i="2"/>
  <c r="Y20" i="2"/>
  <c r="Y21" i="2"/>
  <c r="AE12" i="2"/>
  <c r="AE13" i="2"/>
  <c r="AE14" i="2"/>
  <c r="AE15" i="2"/>
  <c r="AE16" i="2"/>
  <c r="AC12" i="2"/>
  <c r="AC13" i="2"/>
  <c r="AC14" i="2"/>
  <c r="AC15" i="2"/>
  <c r="AC16" i="2"/>
  <c r="Y12" i="2"/>
  <c r="Y13" i="2"/>
  <c r="Y14" i="2"/>
  <c r="Y15" i="2"/>
  <c r="Y16" i="2"/>
  <c r="AA12" i="2"/>
  <c r="AA13" i="2"/>
  <c r="AA14" i="2"/>
  <c r="AA15" i="2"/>
  <c r="AA16" i="2"/>
  <c r="AC27" i="1"/>
  <c r="AC28" i="1"/>
  <c r="AA27" i="1"/>
  <c r="AA28" i="1"/>
  <c r="Y27" i="1"/>
  <c r="Y28" i="1"/>
  <c r="AE23" i="1"/>
  <c r="AE24" i="1"/>
  <c r="AE25" i="1"/>
  <c r="AC23" i="1"/>
  <c r="AC24" i="1"/>
  <c r="AC25" i="1"/>
  <c r="AA23" i="1"/>
  <c r="AA24" i="1"/>
  <c r="AA25" i="1"/>
  <c r="Y23" i="1"/>
  <c r="Y24" i="1"/>
  <c r="Y25" i="1"/>
  <c r="Y18" i="1"/>
  <c r="Y19" i="1"/>
  <c r="Y20" i="1"/>
  <c r="Y21" i="1"/>
  <c r="AA18" i="1"/>
  <c r="AA19" i="1"/>
  <c r="AA20" i="1"/>
  <c r="AA21" i="1"/>
  <c r="AC18" i="1"/>
  <c r="AC19" i="1"/>
  <c r="AC20" i="1"/>
  <c r="AC21" i="1"/>
  <c r="AE18" i="1"/>
  <c r="AE19" i="1"/>
  <c r="AE20" i="1"/>
  <c r="AE21" i="1"/>
  <c r="AE12" i="1"/>
  <c r="AE13" i="1"/>
  <c r="AE14" i="1"/>
  <c r="AE15" i="1"/>
  <c r="AE16" i="1"/>
  <c r="AC12" i="1"/>
  <c r="AC13" i="1"/>
  <c r="AC14" i="1"/>
  <c r="AC15" i="1"/>
  <c r="AC16" i="1"/>
  <c r="AA12" i="1"/>
  <c r="AA13" i="1"/>
  <c r="AA14" i="1"/>
  <c r="AA15" i="1"/>
  <c r="AA16" i="1"/>
  <c r="Y12" i="1"/>
  <c r="Y13" i="1"/>
  <c r="Y14" i="1"/>
  <c r="Y15" i="1"/>
  <c r="Y16" i="1"/>
  <c r="U29" i="11" l="1"/>
  <c r="S29" i="11"/>
  <c r="Q29" i="11"/>
  <c r="O29" i="11"/>
  <c r="N29" i="11"/>
  <c r="X29" i="11" s="1"/>
  <c r="V28" i="11"/>
  <c r="T28" i="11"/>
  <c r="R28" i="11"/>
  <c r="P28" i="11"/>
  <c r="M28" i="11"/>
  <c r="AH28" i="11" s="1"/>
  <c r="K28" i="11"/>
  <c r="I28" i="11"/>
  <c r="G28" i="11"/>
  <c r="E28" i="11"/>
  <c r="V27" i="11"/>
  <c r="T27" i="11"/>
  <c r="R27" i="11"/>
  <c r="P27" i="11"/>
  <c r="M27" i="11"/>
  <c r="AH27" i="11" s="1"/>
  <c r="K27" i="11"/>
  <c r="I27" i="11"/>
  <c r="G27" i="11"/>
  <c r="E27" i="11"/>
  <c r="S26" i="11"/>
  <c r="Q26" i="11"/>
  <c r="O26" i="11"/>
  <c r="N26" i="11"/>
  <c r="X26" i="11" s="1"/>
  <c r="V25" i="11"/>
  <c r="T25" i="11"/>
  <c r="R25" i="11"/>
  <c r="P25" i="11"/>
  <c r="M25" i="11"/>
  <c r="AH25" i="11" s="1"/>
  <c r="K25" i="11"/>
  <c r="I25" i="11"/>
  <c r="G25" i="11"/>
  <c r="E25" i="11"/>
  <c r="V24" i="11"/>
  <c r="T24" i="11"/>
  <c r="R24" i="11"/>
  <c r="P24" i="11"/>
  <c r="M24" i="11"/>
  <c r="AH24" i="11" s="1"/>
  <c r="K24" i="11"/>
  <c r="I24" i="11"/>
  <c r="G24" i="11"/>
  <c r="E24" i="11"/>
  <c r="V23" i="11"/>
  <c r="T23" i="11"/>
  <c r="R23" i="11"/>
  <c r="P23" i="11"/>
  <c r="M23" i="11"/>
  <c r="AH23" i="11" s="1"/>
  <c r="K23" i="11"/>
  <c r="I23" i="11"/>
  <c r="G23" i="11"/>
  <c r="E23" i="11"/>
  <c r="U22" i="11"/>
  <c r="S22" i="11"/>
  <c r="Q22" i="11"/>
  <c r="O22" i="11"/>
  <c r="N22" i="11"/>
  <c r="X22" i="11" s="1"/>
  <c r="M22" i="11"/>
  <c r="K22" i="11"/>
  <c r="I22" i="11"/>
  <c r="G22" i="11"/>
  <c r="E22" i="11"/>
  <c r="V21" i="11"/>
  <c r="AF21" i="11" s="1"/>
  <c r="T21" i="11"/>
  <c r="R21" i="11"/>
  <c r="P21" i="11"/>
  <c r="M21" i="11"/>
  <c r="AH21" i="11" s="1"/>
  <c r="K21" i="11"/>
  <c r="I21" i="11"/>
  <c r="G21" i="11"/>
  <c r="E21" i="11"/>
  <c r="V20" i="11"/>
  <c r="T20" i="11"/>
  <c r="R20" i="11"/>
  <c r="P20" i="11"/>
  <c r="M20" i="11"/>
  <c r="AH20" i="11" s="1"/>
  <c r="K20" i="11"/>
  <c r="I20" i="11"/>
  <c r="G20" i="11"/>
  <c r="E20" i="11"/>
  <c r="V19" i="11"/>
  <c r="AF19" i="11" s="1"/>
  <c r="T19" i="11"/>
  <c r="R19" i="11"/>
  <c r="AB19" i="11" s="1"/>
  <c r="P19" i="11"/>
  <c r="M19" i="11"/>
  <c r="AH19" i="11" s="1"/>
  <c r="K19" i="11"/>
  <c r="I19" i="11"/>
  <c r="G19" i="11"/>
  <c r="E19" i="11"/>
  <c r="V18" i="11"/>
  <c r="T18" i="11"/>
  <c r="R18" i="11"/>
  <c r="P18" i="11"/>
  <c r="M18" i="11"/>
  <c r="AH18" i="11" s="1"/>
  <c r="K18" i="11"/>
  <c r="I18" i="11"/>
  <c r="G18" i="11"/>
  <c r="E18" i="11"/>
  <c r="U17" i="11"/>
  <c r="S17" i="11"/>
  <c r="Q17" i="11"/>
  <c r="O17" i="11"/>
  <c r="N17" i="11"/>
  <c r="X17" i="11" s="1"/>
  <c r="M17" i="11"/>
  <c r="K17" i="11"/>
  <c r="I17" i="11"/>
  <c r="G17" i="11"/>
  <c r="E17" i="11"/>
  <c r="V16" i="11"/>
  <c r="T16" i="11"/>
  <c r="R16" i="11"/>
  <c r="P16" i="11"/>
  <c r="M16" i="11"/>
  <c r="AH16" i="11" s="1"/>
  <c r="K16" i="11"/>
  <c r="I16" i="11"/>
  <c r="G16" i="11"/>
  <c r="E16" i="11"/>
  <c r="V15" i="11"/>
  <c r="T15" i="11"/>
  <c r="R15" i="11"/>
  <c r="P15" i="11"/>
  <c r="M15" i="11"/>
  <c r="AH15" i="11" s="1"/>
  <c r="K15" i="11"/>
  <c r="I15" i="11"/>
  <c r="G15" i="11"/>
  <c r="E15" i="11"/>
  <c r="V14" i="11"/>
  <c r="T14" i="11"/>
  <c r="R14" i="11"/>
  <c r="P14" i="11"/>
  <c r="M14" i="11"/>
  <c r="AH14" i="11" s="1"/>
  <c r="K14" i="11"/>
  <c r="I14" i="11"/>
  <c r="G14" i="11"/>
  <c r="E14" i="11"/>
  <c r="V13" i="11"/>
  <c r="T13" i="11"/>
  <c r="R13" i="11"/>
  <c r="P13" i="11"/>
  <c r="M13" i="11"/>
  <c r="AH13" i="11" s="1"/>
  <c r="K13" i="11"/>
  <c r="I13" i="11"/>
  <c r="G13" i="11"/>
  <c r="E13" i="11"/>
  <c r="V12" i="11"/>
  <c r="T12" i="11"/>
  <c r="R12" i="11"/>
  <c r="P12" i="11"/>
  <c r="M12" i="11"/>
  <c r="AH12" i="11" s="1"/>
  <c r="K12" i="11"/>
  <c r="I12" i="11"/>
  <c r="G12" i="11"/>
  <c r="E12" i="11"/>
  <c r="AF23" i="11" l="1"/>
  <c r="Z23" i="11"/>
  <c r="AF12" i="11"/>
  <c r="AF14" i="11"/>
  <c r="AB16" i="11"/>
  <c r="AF16" i="11"/>
  <c r="R17" i="11"/>
  <c r="AD23" i="11"/>
  <c r="AF27" i="11"/>
  <c r="AF15" i="11"/>
  <c r="AH17" i="11"/>
  <c r="AF18" i="11"/>
  <c r="AB20" i="11"/>
  <c r="AF20" i="11"/>
  <c r="M26" i="11"/>
  <c r="AH26" i="11" s="1"/>
  <c r="AF28" i="11"/>
  <c r="V17" i="11"/>
  <c r="AG22" i="11"/>
  <c r="R26" i="11"/>
  <c r="AD12" i="11"/>
  <c r="Z13" i="11"/>
  <c r="AD13" i="11"/>
  <c r="P17" i="11"/>
  <c r="Z17" i="11" s="1"/>
  <c r="T17" i="11"/>
  <c r="AD17" i="11" s="1"/>
  <c r="Z20" i="11"/>
  <c r="Z21" i="11"/>
  <c r="Z24" i="11"/>
  <c r="AB24" i="11"/>
  <c r="AB25" i="11"/>
  <c r="AF25" i="11"/>
  <c r="Z25" i="11"/>
  <c r="AD25" i="11"/>
  <c r="P26" i="11"/>
  <c r="T26" i="11"/>
  <c r="Z27" i="11"/>
  <c r="AD27" i="11"/>
  <c r="Z28" i="11"/>
  <c r="AD28" i="11"/>
  <c r="E29" i="11"/>
  <c r="I29" i="11"/>
  <c r="M29" i="11"/>
  <c r="P29" i="11"/>
  <c r="T29" i="11"/>
  <c r="V26" i="11"/>
  <c r="G29" i="11"/>
  <c r="K29" i="11"/>
  <c r="R29" i="11"/>
  <c r="V29" i="11"/>
  <c r="AD24" i="11"/>
  <c r="AB23" i="11"/>
  <c r="AB28" i="11"/>
  <c r="AF24" i="11"/>
  <c r="AD21" i="11"/>
  <c r="AB21" i="11"/>
  <c r="AD20" i="11"/>
  <c r="AD19" i="11"/>
  <c r="Z19" i="11"/>
  <c r="AE22" i="11"/>
  <c r="AD18" i="11"/>
  <c r="AC22" i="11"/>
  <c r="AA22" i="11"/>
  <c r="AB18" i="11"/>
  <c r="Y22" i="11"/>
  <c r="Z18" i="11"/>
  <c r="AD16" i="11"/>
  <c r="Z16" i="11"/>
  <c r="AD14" i="11"/>
  <c r="AB14" i="11"/>
  <c r="Z14" i="11"/>
  <c r="AD15" i="11"/>
  <c r="AB15" i="11"/>
  <c r="Z15" i="11"/>
  <c r="AF17" i="11"/>
  <c r="AF13" i="11"/>
  <c r="AB13" i="11"/>
  <c r="AB12" i="11"/>
  <c r="AB27" i="11"/>
  <c r="Z12" i="11"/>
  <c r="AB17" i="11"/>
  <c r="AH22" i="11"/>
  <c r="AB29" i="11"/>
  <c r="AF29" i="11"/>
  <c r="AH29" i="11"/>
  <c r="Y17" i="11"/>
  <c r="AA17" i="11"/>
  <c r="AC17" i="11"/>
  <c r="AE17" i="11"/>
  <c r="AG17" i="11"/>
  <c r="P22" i="11"/>
  <c r="Z22" i="11" s="1"/>
  <c r="R22" i="11"/>
  <c r="AB22" i="11" s="1"/>
  <c r="T22" i="11"/>
  <c r="AD22" i="11" s="1"/>
  <c r="V22" i="11"/>
  <c r="AF22" i="11" s="1"/>
  <c r="E26" i="11"/>
  <c r="Z26" i="11" s="1"/>
  <c r="G26" i="11"/>
  <c r="I26" i="11"/>
  <c r="K26" i="11"/>
  <c r="Y26" i="11"/>
  <c r="AA26" i="11"/>
  <c r="AC26" i="11"/>
  <c r="AE26" i="11"/>
  <c r="AG26" i="11"/>
  <c r="Y29" i="11"/>
  <c r="AA29" i="11"/>
  <c r="AC29" i="11"/>
  <c r="AE29" i="11"/>
  <c r="AG29" i="11"/>
  <c r="AD26" i="11" l="1"/>
  <c r="Z29" i="11"/>
  <c r="AF26" i="11"/>
  <c r="AD29" i="11"/>
  <c r="AB26" i="11"/>
  <c r="N22" i="3"/>
  <c r="N22" i="4"/>
  <c r="N22" i="2"/>
  <c r="N22" i="1"/>
  <c r="W26" i="3" l="1"/>
  <c r="W29" i="3" l="1"/>
  <c r="U29" i="3"/>
  <c r="S29" i="3"/>
  <c r="Q29" i="3"/>
  <c r="O29" i="3"/>
  <c r="N29" i="3"/>
  <c r="L29" i="3"/>
  <c r="M29" i="3" s="1"/>
  <c r="J29" i="3"/>
  <c r="H29" i="3"/>
  <c r="I29" i="3" s="1"/>
  <c r="F29" i="3"/>
  <c r="D29" i="3"/>
  <c r="E29" i="3" s="1"/>
  <c r="C29" i="3"/>
  <c r="X28" i="3"/>
  <c r="V28" i="3"/>
  <c r="T28" i="3"/>
  <c r="R28" i="3"/>
  <c r="P28" i="3"/>
  <c r="M28" i="3"/>
  <c r="K28" i="3"/>
  <c r="I28" i="3"/>
  <c r="G28" i="3"/>
  <c r="E28" i="3"/>
  <c r="X27" i="3"/>
  <c r="AH27" i="3" s="1"/>
  <c r="V27" i="3"/>
  <c r="T27" i="3"/>
  <c r="AD27" i="3" s="1"/>
  <c r="R27" i="3"/>
  <c r="P27" i="3"/>
  <c r="Z27" i="3" s="1"/>
  <c r="M27" i="3"/>
  <c r="K27" i="3"/>
  <c r="I27" i="3"/>
  <c r="G27" i="3"/>
  <c r="E27" i="3"/>
  <c r="U26" i="3"/>
  <c r="S26" i="3"/>
  <c r="Q26" i="3"/>
  <c r="O26" i="3"/>
  <c r="N26" i="3"/>
  <c r="L26" i="3"/>
  <c r="J26" i="3"/>
  <c r="H26" i="3"/>
  <c r="F26" i="3"/>
  <c r="D26" i="3"/>
  <c r="C26" i="3"/>
  <c r="X25" i="3"/>
  <c r="V25" i="3"/>
  <c r="T25" i="3"/>
  <c r="R25" i="3"/>
  <c r="P25" i="3"/>
  <c r="M25" i="3"/>
  <c r="K25" i="3"/>
  <c r="I25" i="3"/>
  <c r="G25" i="3"/>
  <c r="E25" i="3"/>
  <c r="X24" i="3"/>
  <c r="V24" i="3"/>
  <c r="T24" i="3"/>
  <c r="R24" i="3"/>
  <c r="P24" i="3"/>
  <c r="M24" i="3"/>
  <c r="K24" i="3"/>
  <c r="I24" i="3"/>
  <c r="G24" i="3"/>
  <c r="E24" i="3"/>
  <c r="X23" i="3"/>
  <c r="V23" i="3"/>
  <c r="T23" i="3"/>
  <c r="R23" i="3"/>
  <c r="P23" i="3"/>
  <c r="M23" i="3"/>
  <c r="K23" i="3"/>
  <c r="I23" i="3"/>
  <c r="G23" i="3"/>
  <c r="E23" i="3"/>
  <c r="W22" i="3"/>
  <c r="U22" i="3"/>
  <c r="S22" i="3"/>
  <c r="Q22" i="3"/>
  <c r="O22" i="3"/>
  <c r="L22" i="3"/>
  <c r="M22" i="3" s="1"/>
  <c r="J22" i="3"/>
  <c r="K22" i="3" s="1"/>
  <c r="H22" i="3"/>
  <c r="I22" i="3" s="1"/>
  <c r="F22" i="3"/>
  <c r="G22" i="3" s="1"/>
  <c r="D22" i="3"/>
  <c r="E22" i="3" s="1"/>
  <c r="X21" i="3"/>
  <c r="V21" i="3"/>
  <c r="T21" i="3"/>
  <c r="R21" i="3"/>
  <c r="P21" i="3"/>
  <c r="M21" i="3"/>
  <c r="K21" i="3"/>
  <c r="I21" i="3"/>
  <c r="G21" i="3"/>
  <c r="E21" i="3"/>
  <c r="X20" i="3"/>
  <c r="V20" i="3"/>
  <c r="T20" i="3"/>
  <c r="R20" i="3"/>
  <c r="P20" i="3"/>
  <c r="M20" i="3"/>
  <c r="K20" i="3"/>
  <c r="I20" i="3"/>
  <c r="G20" i="3"/>
  <c r="E20" i="3"/>
  <c r="X19" i="3"/>
  <c r="V19" i="3"/>
  <c r="T19" i="3"/>
  <c r="R19" i="3"/>
  <c r="P19" i="3"/>
  <c r="M19" i="3"/>
  <c r="K19" i="3"/>
  <c r="I19" i="3"/>
  <c r="G19" i="3"/>
  <c r="E19" i="3"/>
  <c r="X18" i="3"/>
  <c r="V18" i="3"/>
  <c r="T18" i="3"/>
  <c r="R18" i="3"/>
  <c r="P18" i="3"/>
  <c r="M18" i="3"/>
  <c r="K18" i="3"/>
  <c r="I18" i="3"/>
  <c r="G18" i="3"/>
  <c r="E18" i="3"/>
  <c r="W17" i="3"/>
  <c r="U17" i="3"/>
  <c r="S17" i="3"/>
  <c r="Q17" i="3"/>
  <c r="O17" i="3"/>
  <c r="N17" i="3"/>
  <c r="L17" i="3"/>
  <c r="J17" i="3"/>
  <c r="H17" i="3"/>
  <c r="F17" i="3"/>
  <c r="D17" i="3"/>
  <c r="C17" i="3"/>
  <c r="X16" i="3"/>
  <c r="V16" i="3"/>
  <c r="T16" i="3"/>
  <c r="R16" i="3"/>
  <c r="P16" i="3"/>
  <c r="M16" i="3"/>
  <c r="K16" i="3"/>
  <c r="I16" i="3"/>
  <c r="G16" i="3"/>
  <c r="E16" i="3"/>
  <c r="X15" i="3"/>
  <c r="V15" i="3"/>
  <c r="T15" i="3"/>
  <c r="R15" i="3"/>
  <c r="P15" i="3"/>
  <c r="M15" i="3"/>
  <c r="K15" i="3"/>
  <c r="I15" i="3"/>
  <c r="G15" i="3"/>
  <c r="E15" i="3"/>
  <c r="X14" i="3"/>
  <c r="V14" i="3"/>
  <c r="T14" i="3"/>
  <c r="R14" i="3"/>
  <c r="P14" i="3"/>
  <c r="M14" i="3"/>
  <c r="K14" i="3"/>
  <c r="I14" i="3"/>
  <c r="G14" i="3"/>
  <c r="E14" i="3"/>
  <c r="X13" i="3"/>
  <c r="V13" i="3"/>
  <c r="T13" i="3"/>
  <c r="R13" i="3"/>
  <c r="P13" i="3"/>
  <c r="M13" i="3"/>
  <c r="K13" i="3"/>
  <c r="I13" i="3"/>
  <c r="G13" i="3"/>
  <c r="E13" i="3"/>
  <c r="X12" i="3"/>
  <c r="V12" i="3"/>
  <c r="T12" i="3"/>
  <c r="R12" i="3"/>
  <c r="P12" i="3"/>
  <c r="M12" i="3"/>
  <c r="K12" i="3"/>
  <c r="I12" i="3"/>
  <c r="G12" i="3"/>
  <c r="E12" i="3"/>
  <c r="W29" i="4"/>
  <c r="AG29" i="4" s="1"/>
  <c r="U29" i="4"/>
  <c r="S29" i="4"/>
  <c r="Q29" i="4"/>
  <c r="O29" i="4"/>
  <c r="N29" i="4"/>
  <c r="X29" i="4" s="1"/>
  <c r="L29" i="4"/>
  <c r="M29" i="4" s="1"/>
  <c r="J29" i="4"/>
  <c r="K29" i="4" s="1"/>
  <c r="H29" i="4"/>
  <c r="I29" i="4" s="1"/>
  <c r="F29" i="4"/>
  <c r="G29" i="4" s="1"/>
  <c r="D29" i="4"/>
  <c r="E29" i="4" s="1"/>
  <c r="C29" i="4"/>
  <c r="X28" i="4"/>
  <c r="V28" i="4"/>
  <c r="T28" i="4"/>
  <c r="R28" i="4"/>
  <c r="P28" i="4"/>
  <c r="M28" i="4"/>
  <c r="AH28" i="4" s="1"/>
  <c r="K28" i="4"/>
  <c r="I28" i="4"/>
  <c r="G28" i="4"/>
  <c r="E28" i="4"/>
  <c r="X27" i="4"/>
  <c r="AH27" i="4" s="1"/>
  <c r="V27" i="4"/>
  <c r="T27" i="4"/>
  <c r="AD27" i="4" s="1"/>
  <c r="R27" i="4"/>
  <c r="P27" i="4"/>
  <c r="Z27" i="4" s="1"/>
  <c r="M27" i="4"/>
  <c r="K27" i="4"/>
  <c r="AF27" i="4" s="1"/>
  <c r="I27" i="4"/>
  <c r="G27" i="4"/>
  <c r="E27" i="4"/>
  <c r="W26" i="4"/>
  <c r="AG26" i="4" s="1"/>
  <c r="U26" i="4"/>
  <c r="S26" i="4"/>
  <c r="Q26" i="4"/>
  <c r="O26" i="4"/>
  <c r="N26" i="4"/>
  <c r="X26" i="4" s="1"/>
  <c r="L26" i="4"/>
  <c r="M26" i="4" s="1"/>
  <c r="J26" i="4"/>
  <c r="K26" i="4" s="1"/>
  <c r="H26" i="4"/>
  <c r="I26" i="4" s="1"/>
  <c r="F26" i="4"/>
  <c r="G26" i="4" s="1"/>
  <c r="D26" i="4"/>
  <c r="E26" i="4" s="1"/>
  <c r="C26" i="4"/>
  <c r="X25" i="4"/>
  <c r="V25" i="4"/>
  <c r="AF25" i="4" s="1"/>
  <c r="T25" i="4"/>
  <c r="R25" i="4"/>
  <c r="P25" i="4"/>
  <c r="M25" i="4"/>
  <c r="AH25" i="4" s="1"/>
  <c r="K25" i="4"/>
  <c r="I25" i="4"/>
  <c r="G25" i="4"/>
  <c r="E25" i="4"/>
  <c r="X24" i="4"/>
  <c r="AH24" i="4" s="1"/>
  <c r="V24" i="4"/>
  <c r="T24" i="4"/>
  <c r="AD24" i="4" s="1"/>
  <c r="R24" i="4"/>
  <c r="P24" i="4"/>
  <c r="Z24" i="4" s="1"/>
  <c r="M24" i="4"/>
  <c r="K24" i="4"/>
  <c r="AF24" i="4" s="1"/>
  <c r="I24" i="4"/>
  <c r="G24" i="4"/>
  <c r="E24" i="4"/>
  <c r="X23" i="4"/>
  <c r="V23" i="4"/>
  <c r="T23" i="4"/>
  <c r="R23" i="4"/>
  <c r="AB23" i="4" s="1"/>
  <c r="P23" i="4"/>
  <c r="M23" i="4"/>
  <c r="AH23" i="4" s="1"/>
  <c r="K23" i="4"/>
  <c r="I23" i="4"/>
  <c r="G23" i="4"/>
  <c r="E23" i="4"/>
  <c r="W22" i="4"/>
  <c r="AG22" i="4" s="1"/>
  <c r="U22" i="4"/>
  <c r="S22" i="4"/>
  <c r="Q22" i="4"/>
  <c r="O22" i="4"/>
  <c r="L22" i="4"/>
  <c r="M22" i="4" s="1"/>
  <c r="J22" i="4"/>
  <c r="K22" i="4" s="1"/>
  <c r="H22" i="4"/>
  <c r="I22" i="4" s="1"/>
  <c r="F22" i="4"/>
  <c r="G22" i="4" s="1"/>
  <c r="D22" i="4"/>
  <c r="E22" i="4" s="1"/>
  <c r="X21" i="4"/>
  <c r="AH21" i="4" s="1"/>
  <c r="V21" i="4"/>
  <c r="T21" i="4"/>
  <c r="R21" i="4"/>
  <c r="P21" i="4"/>
  <c r="M21" i="4"/>
  <c r="K21" i="4"/>
  <c r="AF21" i="4" s="1"/>
  <c r="I21" i="4"/>
  <c r="G21" i="4"/>
  <c r="E21" i="4"/>
  <c r="X20" i="4"/>
  <c r="V20" i="4"/>
  <c r="T20" i="4"/>
  <c r="R20" i="4"/>
  <c r="P20" i="4"/>
  <c r="M20" i="4"/>
  <c r="AH20" i="4" s="1"/>
  <c r="K20" i="4"/>
  <c r="I20" i="4"/>
  <c r="G20" i="4"/>
  <c r="E20" i="4"/>
  <c r="X19" i="4"/>
  <c r="AH19" i="4" s="1"/>
  <c r="V19" i="4"/>
  <c r="T19" i="4"/>
  <c r="R19" i="4"/>
  <c r="P19" i="4"/>
  <c r="M19" i="4"/>
  <c r="K19" i="4"/>
  <c r="AF19" i="4" s="1"/>
  <c r="I19" i="4"/>
  <c r="G19" i="4"/>
  <c r="E19" i="4"/>
  <c r="X18" i="4"/>
  <c r="V18" i="4"/>
  <c r="T18" i="4"/>
  <c r="R18" i="4"/>
  <c r="P18" i="4"/>
  <c r="M18" i="4"/>
  <c r="AH18" i="4" s="1"/>
  <c r="K18" i="4"/>
  <c r="I18" i="4"/>
  <c r="G18" i="4"/>
  <c r="E18" i="4"/>
  <c r="W17" i="4"/>
  <c r="AG17" i="4" s="1"/>
  <c r="U17" i="4"/>
  <c r="S17" i="4"/>
  <c r="Q17" i="4"/>
  <c r="O17" i="4"/>
  <c r="N17" i="4"/>
  <c r="L17" i="4"/>
  <c r="J17" i="4"/>
  <c r="H17" i="4"/>
  <c r="F17" i="4"/>
  <c r="D17" i="4"/>
  <c r="C17" i="4"/>
  <c r="M17" i="4" s="1"/>
  <c r="X16" i="4"/>
  <c r="AH16" i="4" s="1"/>
  <c r="V16" i="4"/>
  <c r="T16" i="4"/>
  <c r="AD16" i="4" s="1"/>
  <c r="R16" i="4"/>
  <c r="P16" i="4"/>
  <c r="Z16" i="4" s="1"/>
  <c r="M16" i="4"/>
  <c r="K16" i="4"/>
  <c r="AF16" i="4" s="1"/>
  <c r="I16" i="4"/>
  <c r="G16" i="4"/>
  <c r="AB16" i="4" s="1"/>
  <c r="E16" i="4"/>
  <c r="X15" i="4"/>
  <c r="V15" i="4"/>
  <c r="T15" i="4"/>
  <c r="R15" i="4"/>
  <c r="AB15" i="4" s="1"/>
  <c r="P15" i="4"/>
  <c r="M15" i="4"/>
  <c r="AH15" i="4" s="1"/>
  <c r="K15" i="4"/>
  <c r="I15" i="4"/>
  <c r="G15" i="4"/>
  <c r="E15" i="4"/>
  <c r="Z15" i="4" s="1"/>
  <c r="X14" i="4"/>
  <c r="AH14" i="4" s="1"/>
  <c r="V14" i="4"/>
  <c r="T14" i="4"/>
  <c r="AD14" i="4" s="1"/>
  <c r="R14" i="4"/>
  <c r="P14" i="4"/>
  <c r="Z14" i="4" s="1"/>
  <c r="M14" i="4"/>
  <c r="K14" i="4"/>
  <c r="I14" i="4"/>
  <c r="G14" i="4"/>
  <c r="E14" i="4"/>
  <c r="X13" i="4"/>
  <c r="V13" i="4"/>
  <c r="T13" i="4"/>
  <c r="R13" i="4"/>
  <c r="P13" i="4"/>
  <c r="M13" i="4"/>
  <c r="AH13" i="4" s="1"/>
  <c r="K13" i="4"/>
  <c r="I13" i="4"/>
  <c r="G13" i="4"/>
  <c r="E13" i="4"/>
  <c r="X12" i="4"/>
  <c r="AH12" i="4" s="1"/>
  <c r="V12" i="4"/>
  <c r="T12" i="4"/>
  <c r="AD12" i="4" s="1"/>
  <c r="R12" i="4"/>
  <c r="P12" i="4"/>
  <c r="Z12" i="4" s="1"/>
  <c r="M12" i="4"/>
  <c r="K12" i="4"/>
  <c r="I12" i="4"/>
  <c r="G12" i="4"/>
  <c r="AB12" i="4" s="1"/>
  <c r="E12" i="4"/>
  <c r="W29" i="2"/>
  <c r="AG29" i="2" s="1"/>
  <c r="U29" i="2"/>
  <c r="AE29" i="2" s="1"/>
  <c r="S29" i="2"/>
  <c r="Q29" i="2"/>
  <c r="O29" i="2"/>
  <c r="N29" i="2"/>
  <c r="X29" i="2" s="1"/>
  <c r="L29" i="2"/>
  <c r="M29" i="2" s="1"/>
  <c r="J29" i="2"/>
  <c r="K29" i="2" s="1"/>
  <c r="H29" i="2"/>
  <c r="I29" i="2" s="1"/>
  <c r="F29" i="2"/>
  <c r="G29" i="2" s="1"/>
  <c r="D29" i="2"/>
  <c r="E29" i="2" s="1"/>
  <c r="C29" i="2"/>
  <c r="X28" i="2"/>
  <c r="V28" i="2"/>
  <c r="AF28" i="2" s="1"/>
  <c r="T28" i="2"/>
  <c r="R28" i="2"/>
  <c r="P28" i="2"/>
  <c r="M28" i="2"/>
  <c r="AH28" i="2" s="1"/>
  <c r="K28" i="2"/>
  <c r="I28" i="2"/>
  <c r="G28" i="2"/>
  <c r="E28" i="2"/>
  <c r="X27" i="2"/>
  <c r="AH27" i="2" s="1"/>
  <c r="V27" i="2"/>
  <c r="T27" i="2"/>
  <c r="AD27" i="2" s="1"/>
  <c r="R27" i="2"/>
  <c r="P27" i="2"/>
  <c r="Z27" i="2" s="1"/>
  <c r="M27" i="2"/>
  <c r="K27" i="2"/>
  <c r="AF27" i="2" s="1"/>
  <c r="I27" i="2"/>
  <c r="G27" i="2"/>
  <c r="E27" i="2"/>
  <c r="W26" i="2"/>
  <c r="AG26" i="2" s="1"/>
  <c r="U26" i="2"/>
  <c r="AE26" i="2" s="1"/>
  <c r="S26" i="2"/>
  <c r="Q26" i="2"/>
  <c r="O26" i="2"/>
  <c r="N26" i="2"/>
  <c r="X26" i="2" s="1"/>
  <c r="L26" i="2"/>
  <c r="M26" i="2" s="1"/>
  <c r="J26" i="2"/>
  <c r="K26" i="2" s="1"/>
  <c r="H26" i="2"/>
  <c r="I26" i="2" s="1"/>
  <c r="F26" i="2"/>
  <c r="G26" i="2" s="1"/>
  <c r="D26" i="2"/>
  <c r="E26" i="2" s="1"/>
  <c r="C26" i="2"/>
  <c r="X25" i="2"/>
  <c r="V25" i="2"/>
  <c r="AF25" i="2" s="1"/>
  <c r="T25" i="2"/>
  <c r="R25" i="2"/>
  <c r="P25" i="2"/>
  <c r="M25" i="2"/>
  <c r="AH25" i="2" s="1"/>
  <c r="K25" i="2"/>
  <c r="I25" i="2"/>
  <c r="G25" i="2"/>
  <c r="E25" i="2"/>
  <c r="X24" i="2"/>
  <c r="AH24" i="2" s="1"/>
  <c r="V24" i="2"/>
  <c r="T24" i="2"/>
  <c r="AD24" i="2" s="1"/>
  <c r="R24" i="2"/>
  <c r="P24" i="2"/>
  <c r="Z24" i="2" s="1"/>
  <c r="M24" i="2"/>
  <c r="K24" i="2"/>
  <c r="AF24" i="2" s="1"/>
  <c r="I24" i="2"/>
  <c r="G24" i="2"/>
  <c r="E24" i="2"/>
  <c r="X23" i="2"/>
  <c r="V23" i="2"/>
  <c r="AF23" i="2" s="1"/>
  <c r="T23" i="2"/>
  <c r="R23" i="2"/>
  <c r="AB23" i="2" s="1"/>
  <c r="P23" i="2"/>
  <c r="M23" i="2"/>
  <c r="AH23" i="2" s="1"/>
  <c r="K23" i="2"/>
  <c r="I23" i="2"/>
  <c r="G23" i="2"/>
  <c r="E23" i="2"/>
  <c r="W22" i="2"/>
  <c r="AG22" i="2" s="1"/>
  <c r="U22" i="2"/>
  <c r="AE22" i="2" s="1"/>
  <c r="S22" i="2"/>
  <c r="Q22" i="2"/>
  <c r="O22" i="2"/>
  <c r="L22" i="2"/>
  <c r="M22" i="2" s="1"/>
  <c r="J22" i="2"/>
  <c r="K22" i="2" s="1"/>
  <c r="H22" i="2"/>
  <c r="I22" i="2" s="1"/>
  <c r="F22" i="2"/>
  <c r="G22" i="2" s="1"/>
  <c r="D22" i="2"/>
  <c r="E22" i="2" s="1"/>
  <c r="X21" i="2"/>
  <c r="AH21" i="2" s="1"/>
  <c r="V21" i="2"/>
  <c r="T21" i="2"/>
  <c r="AD21" i="2" s="1"/>
  <c r="R21" i="2"/>
  <c r="P21" i="2"/>
  <c r="Z21" i="2" s="1"/>
  <c r="M21" i="2"/>
  <c r="K21" i="2"/>
  <c r="AF21" i="2" s="1"/>
  <c r="I21" i="2"/>
  <c r="G21" i="2"/>
  <c r="AB21" i="2" s="1"/>
  <c r="E21" i="2"/>
  <c r="X20" i="2"/>
  <c r="V20" i="2"/>
  <c r="AF20" i="2" s="1"/>
  <c r="T20" i="2"/>
  <c r="R20" i="2"/>
  <c r="P20" i="2"/>
  <c r="M20" i="2"/>
  <c r="AH20" i="2" s="1"/>
  <c r="K20" i="2"/>
  <c r="I20" i="2"/>
  <c r="G20" i="2"/>
  <c r="E20" i="2"/>
  <c r="X19" i="2"/>
  <c r="AH19" i="2" s="1"/>
  <c r="V19" i="2"/>
  <c r="T19" i="2"/>
  <c r="AD19" i="2" s="1"/>
  <c r="R19" i="2"/>
  <c r="P19" i="2"/>
  <c r="M19" i="2"/>
  <c r="K19" i="2"/>
  <c r="I19" i="2"/>
  <c r="G19" i="2"/>
  <c r="AB19" i="2" s="1"/>
  <c r="E19" i="2"/>
  <c r="X18" i="2"/>
  <c r="V18" i="2"/>
  <c r="AF18" i="2" s="1"/>
  <c r="T18" i="2"/>
  <c r="R18" i="2"/>
  <c r="P18" i="2"/>
  <c r="M18" i="2"/>
  <c r="AH18" i="2" s="1"/>
  <c r="K18" i="2"/>
  <c r="I18" i="2"/>
  <c r="G18" i="2"/>
  <c r="E18" i="2"/>
  <c r="W17" i="2"/>
  <c r="AG17" i="2" s="1"/>
  <c r="U17" i="2"/>
  <c r="AE17" i="2" s="1"/>
  <c r="S17" i="2"/>
  <c r="Q17" i="2"/>
  <c r="O17" i="2"/>
  <c r="N17" i="2"/>
  <c r="L17" i="2"/>
  <c r="J17" i="2"/>
  <c r="H17" i="2"/>
  <c r="F17" i="2"/>
  <c r="D17" i="2"/>
  <c r="C17" i="2"/>
  <c r="M17" i="2" s="1"/>
  <c r="X16" i="2"/>
  <c r="AH16" i="2" s="1"/>
  <c r="V16" i="2"/>
  <c r="T16" i="2"/>
  <c r="AD16" i="2" s="1"/>
  <c r="R16" i="2"/>
  <c r="P16" i="2"/>
  <c r="Z16" i="2" s="1"/>
  <c r="M16" i="2"/>
  <c r="K16" i="2"/>
  <c r="AF16" i="2" s="1"/>
  <c r="I16" i="2"/>
  <c r="G16" i="2"/>
  <c r="AB16" i="2" s="1"/>
  <c r="E16" i="2"/>
  <c r="X15" i="2"/>
  <c r="V15" i="2"/>
  <c r="AF15" i="2" s="1"/>
  <c r="T15" i="2"/>
  <c r="R15" i="2"/>
  <c r="AB15" i="2" s="1"/>
  <c r="P15" i="2"/>
  <c r="M15" i="2"/>
  <c r="AH15" i="2" s="1"/>
  <c r="K15" i="2"/>
  <c r="I15" i="2"/>
  <c r="G15" i="2"/>
  <c r="E15" i="2"/>
  <c r="X14" i="2"/>
  <c r="AH14" i="2" s="1"/>
  <c r="V14" i="2"/>
  <c r="T14" i="2"/>
  <c r="AD14" i="2" s="1"/>
  <c r="R14" i="2"/>
  <c r="P14" i="2"/>
  <c r="Z14" i="2" s="1"/>
  <c r="M14" i="2"/>
  <c r="K14" i="2"/>
  <c r="I14" i="2"/>
  <c r="G14" i="2"/>
  <c r="E14" i="2"/>
  <c r="X13" i="2"/>
  <c r="V13" i="2"/>
  <c r="AF13" i="2" s="1"/>
  <c r="T13" i="2"/>
  <c r="R13" i="2"/>
  <c r="AB13" i="2" s="1"/>
  <c r="P13" i="2"/>
  <c r="M13" i="2"/>
  <c r="AH13" i="2" s="1"/>
  <c r="K13" i="2"/>
  <c r="I13" i="2"/>
  <c r="G13" i="2"/>
  <c r="E13" i="2"/>
  <c r="X12" i="2"/>
  <c r="AH12" i="2" s="1"/>
  <c r="V12" i="2"/>
  <c r="T12" i="2"/>
  <c r="AD12" i="2" s="1"/>
  <c r="R12" i="2"/>
  <c r="P12" i="2"/>
  <c r="Z12" i="2" s="1"/>
  <c r="M12" i="2"/>
  <c r="K12" i="2"/>
  <c r="AF12" i="2" s="1"/>
  <c r="I12" i="2"/>
  <c r="G12" i="2"/>
  <c r="AB12" i="2" s="1"/>
  <c r="E12" i="2"/>
  <c r="F29" i="1"/>
  <c r="G29" i="1" s="1"/>
  <c r="W29" i="1"/>
  <c r="X29" i="1" s="1"/>
  <c r="AH29" i="1" s="1"/>
  <c r="U29" i="1"/>
  <c r="V29" i="1" s="1"/>
  <c r="S29" i="1"/>
  <c r="T29" i="1" s="1"/>
  <c r="Q29" i="1"/>
  <c r="R29" i="1" s="1"/>
  <c r="O29" i="1"/>
  <c r="P29" i="1" s="1"/>
  <c r="N29" i="1"/>
  <c r="M29" i="1"/>
  <c r="L29" i="1"/>
  <c r="J29" i="1"/>
  <c r="K29" i="1" s="1"/>
  <c r="H29" i="1"/>
  <c r="I29" i="1" s="1"/>
  <c r="D29" i="1"/>
  <c r="E29" i="1" s="1"/>
  <c r="C29" i="1"/>
  <c r="X28" i="1"/>
  <c r="V28" i="1"/>
  <c r="AF28" i="1" s="1"/>
  <c r="T28" i="1"/>
  <c r="R28" i="1"/>
  <c r="P28" i="1"/>
  <c r="M28" i="1"/>
  <c r="AH28" i="1" s="1"/>
  <c r="K28" i="1"/>
  <c r="I28" i="1"/>
  <c r="G28" i="1"/>
  <c r="E28" i="1"/>
  <c r="X27" i="1"/>
  <c r="AH27" i="1" s="1"/>
  <c r="V27" i="1"/>
  <c r="T27" i="1"/>
  <c r="R27" i="1"/>
  <c r="P27" i="1"/>
  <c r="Z27" i="1" s="1"/>
  <c r="M27" i="1"/>
  <c r="K27" i="1"/>
  <c r="AF27" i="1" s="1"/>
  <c r="I27" i="1"/>
  <c r="G27" i="1"/>
  <c r="E27" i="1"/>
  <c r="W26" i="1"/>
  <c r="AG26" i="1" s="1"/>
  <c r="U26" i="1"/>
  <c r="S26" i="1"/>
  <c r="Q26" i="1"/>
  <c r="O26" i="1"/>
  <c r="N26" i="1"/>
  <c r="X26" i="1" s="1"/>
  <c r="AH26" i="1" s="1"/>
  <c r="L26" i="1"/>
  <c r="M26" i="1" s="1"/>
  <c r="K26" i="1"/>
  <c r="H26" i="1"/>
  <c r="I26" i="1" s="1"/>
  <c r="F26" i="1"/>
  <c r="G26" i="1" s="1"/>
  <c r="D26" i="1"/>
  <c r="E26" i="1" s="1"/>
  <c r="C26" i="1"/>
  <c r="X25" i="1"/>
  <c r="V25" i="1"/>
  <c r="T25" i="1"/>
  <c r="R25" i="1"/>
  <c r="P25" i="1"/>
  <c r="M25" i="1"/>
  <c r="AH25" i="1" s="1"/>
  <c r="K25" i="1"/>
  <c r="I25" i="1"/>
  <c r="G25" i="1"/>
  <c r="E25" i="1"/>
  <c r="X24" i="1"/>
  <c r="AH24" i="1" s="1"/>
  <c r="V24" i="1"/>
  <c r="T24" i="1"/>
  <c r="AD24" i="1" s="1"/>
  <c r="R24" i="1"/>
  <c r="P24" i="1"/>
  <c r="Z24" i="1" s="1"/>
  <c r="M24" i="1"/>
  <c r="K24" i="1"/>
  <c r="I24" i="1"/>
  <c r="G24" i="1"/>
  <c r="AB24" i="1" s="1"/>
  <c r="E24" i="1"/>
  <c r="X23" i="1"/>
  <c r="V23" i="1"/>
  <c r="T23" i="1"/>
  <c r="R23" i="1"/>
  <c r="P23" i="1"/>
  <c r="M23" i="1"/>
  <c r="AH23" i="1" s="1"/>
  <c r="K23" i="1"/>
  <c r="I23" i="1"/>
  <c r="G23" i="1"/>
  <c r="E23" i="1"/>
  <c r="W22" i="1"/>
  <c r="X22" i="1" s="1"/>
  <c r="U22" i="1"/>
  <c r="V22" i="1" s="1"/>
  <c r="S22" i="1"/>
  <c r="T22" i="1" s="1"/>
  <c r="Q22" i="1"/>
  <c r="R22" i="1" s="1"/>
  <c r="O22" i="1"/>
  <c r="P22" i="1" s="1"/>
  <c r="L22" i="1"/>
  <c r="M22" i="1" s="1"/>
  <c r="J22" i="1"/>
  <c r="K22" i="1" s="1"/>
  <c r="H22" i="1"/>
  <c r="I22" i="1" s="1"/>
  <c r="F22" i="1"/>
  <c r="G22" i="1" s="1"/>
  <c r="D22" i="1"/>
  <c r="E22" i="1" s="1"/>
  <c r="X21" i="1"/>
  <c r="AH21" i="1" s="1"/>
  <c r="V21" i="1"/>
  <c r="T21" i="1"/>
  <c r="R21" i="1"/>
  <c r="P21" i="1"/>
  <c r="Z21" i="1" s="1"/>
  <c r="M21" i="1"/>
  <c r="K21" i="1"/>
  <c r="AF21" i="1" s="1"/>
  <c r="I21" i="1"/>
  <c r="G21" i="1"/>
  <c r="AB21" i="1" s="1"/>
  <c r="E21" i="1"/>
  <c r="X20" i="1"/>
  <c r="V20" i="1"/>
  <c r="T20" i="1"/>
  <c r="R20" i="1"/>
  <c r="P20" i="1"/>
  <c r="M20" i="1"/>
  <c r="AH20" i="1" s="1"/>
  <c r="K20" i="1"/>
  <c r="I20" i="1"/>
  <c r="G20" i="1"/>
  <c r="E20" i="1"/>
  <c r="X19" i="1"/>
  <c r="AH19" i="1" s="1"/>
  <c r="V19" i="1"/>
  <c r="T19" i="1"/>
  <c r="R19" i="1"/>
  <c r="P19" i="1"/>
  <c r="Z19" i="1" s="1"/>
  <c r="M19" i="1"/>
  <c r="K19" i="1"/>
  <c r="I19" i="1"/>
  <c r="G19" i="1"/>
  <c r="AB19" i="1" s="1"/>
  <c r="E19" i="1"/>
  <c r="X18" i="1"/>
  <c r="V18" i="1"/>
  <c r="T18" i="1"/>
  <c r="R18" i="1"/>
  <c r="P18" i="1"/>
  <c r="M18" i="1"/>
  <c r="AH18" i="1" s="1"/>
  <c r="K18" i="1"/>
  <c r="I18" i="1"/>
  <c r="G18" i="1"/>
  <c r="E18" i="1"/>
  <c r="W17" i="1"/>
  <c r="X17" i="1" s="1"/>
  <c r="U17" i="1"/>
  <c r="V17" i="1" s="1"/>
  <c r="S17" i="1"/>
  <c r="T17" i="1" s="1"/>
  <c r="Q17" i="1"/>
  <c r="R17" i="1" s="1"/>
  <c r="O17" i="1"/>
  <c r="P17" i="1" s="1"/>
  <c r="N17" i="1"/>
  <c r="L17" i="1"/>
  <c r="J17" i="1"/>
  <c r="H17" i="1"/>
  <c r="F17" i="1"/>
  <c r="D17" i="1"/>
  <c r="C17" i="1"/>
  <c r="M17" i="1" s="1"/>
  <c r="X16" i="1"/>
  <c r="AH16" i="1" s="1"/>
  <c r="V16" i="1"/>
  <c r="T16" i="1"/>
  <c r="AD16" i="1" s="1"/>
  <c r="R16" i="1"/>
  <c r="P16" i="1"/>
  <c r="Z16" i="1" s="1"/>
  <c r="M16" i="1"/>
  <c r="K16" i="1"/>
  <c r="AF16" i="1" s="1"/>
  <c r="I16" i="1"/>
  <c r="G16" i="1"/>
  <c r="AB16" i="1" s="1"/>
  <c r="E16" i="1"/>
  <c r="X15" i="1"/>
  <c r="V15" i="1"/>
  <c r="T15" i="1"/>
  <c r="R15" i="1"/>
  <c r="P15" i="1"/>
  <c r="M15" i="1"/>
  <c r="AH15" i="1" s="1"/>
  <c r="K15" i="1"/>
  <c r="I15" i="1"/>
  <c r="G15" i="1"/>
  <c r="E15" i="1"/>
  <c r="X14" i="1"/>
  <c r="AH14" i="1" s="1"/>
  <c r="V14" i="1"/>
  <c r="T14" i="1"/>
  <c r="AD14" i="1" s="1"/>
  <c r="R14" i="1"/>
  <c r="P14" i="1"/>
  <c r="Z14" i="1" s="1"/>
  <c r="M14" i="1"/>
  <c r="K14" i="1"/>
  <c r="I14" i="1"/>
  <c r="G14" i="1"/>
  <c r="AB14" i="1" s="1"/>
  <c r="E14" i="1"/>
  <c r="X13" i="1"/>
  <c r="V13" i="1"/>
  <c r="T13" i="1"/>
  <c r="R13" i="1"/>
  <c r="P13" i="1"/>
  <c r="M13" i="1"/>
  <c r="AH13" i="1" s="1"/>
  <c r="K13" i="1"/>
  <c r="I13" i="1"/>
  <c r="G13" i="1"/>
  <c r="E13" i="1"/>
  <c r="X12" i="1"/>
  <c r="AH12" i="1" s="1"/>
  <c r="V12" i="1"/>
  <c r="T12" i="1"/>
  <c r="AD12" i="1" s="1"/>
  <c r="R12" i="1"/>
  <c r="P12" i="1"/>
  <c r="Z12" i="1" s="1"/>
  <c r="M12" i="1"/>
  <c r="K12" i="1"/>
  <c r="AF12" i="1" s="1"/>
  <c r="I12" i="1"/>
  <c r="G12" i="1"/>
  <c r="AB12" i="1" s="1"/>
  <c r="E12" i="1"/>
  <c r="AF12" i="3" l="1"/>
  <c r="Z12" i="3"/>
  <c r="AD12" i="3"/>
  <c r="AH12" i="3"/>
  <c r="AB14" i="3"/>
  <c r="AF14" i="3"/>
  <c r="Z14" i="3"/>
  <c r="AD14" i="3"/>
  <c r="AH14" i="3"/>
  <c r="AB16" i="3"/>
  <c r="AF16" i="3"/>
  <c r="Z16" i="3"/>
  <c r="AD16" i="3"/>
  <c r="AH16" i="3"/>
  <c r="Z19" i="3"/>
  <c r="AD19" i="3"/>
  <c r="AH19" i="3"/>
  <c r="AB21" i="3"/>
  <c r="AF21" i="3"/>
  <c r="Z21" i="3"/>
  <c r="AH21" i="3"/>
  <c r="AG22" i="3"/>
  <c r="AB24" i="3"/>
  <c r="AF24" i="3"/>
  <c r="Z24" i="3"/>
  <c r="AD24" i="3"/>
  <c r="AH24" i="3"/>
  <c r="E26" i="3"/>
  <c r="I26" i="3"/>
  <c r="M26" i="3"/>
  <c r="Z13" i="3"/>
  <c r="AB13" i="3"/>
  <c r="Z15" i="3"/>
  <c r="M17" i="3"/>
  <c r="Z18" i="3"/>
  <c r="AH18" i="3"/>
  <c r="Z20" i="3"/>
  <c r="AH20" i="3"/>
  <c r="AB23" i="3"/>
  <c r="AF23" i="3"/>
  <c r="AH25" i="3"/>
  <c r="G26" i="3"/>
  <c r="K26" i="3"/>
  <c r="AH28" i="3"/>
  <c r="G29" i="3"/>
  <c r="K29" i="3"/>
  <c r="X29" i="3"/>
  <c r="AH29" i="3" s="1"/>
  <c r="AG17" i="3"/>
  <c r="AG26" i="3"/>
  <c r="AG29" i="3"/>
  <c r="AD28" i="2"/>
  <c r="AB27" i="2"/>
  <c r="Z28" i="2"/>
  <c r="AC29" i="2"/>
  <c r="AB28" i="2"/>
  <c r="AA29" i="2"/>
  <c r="Y29" i="2"/>
  <c r="AD25" i="2"/>
  <c r="AD23" i="2"/>
  <c r="AB24" i="2"/>
  <c r="Z25" i="2"/>
  <c r="Z23" i="2"/>
  <c r="AC26" i="2"/>
  <c r="AB25" i="2"/>
  <c r="AA26" i="2"/>
  <c r="Y26" i="2"/>
  <c r="AF19" i="2"/>
  <c r="AD20" i="2"/>
  <c r="AD18" i="2"/>
  <c r="Z20" i="2"/>
  <c r="Z18" i="2"/>
  <c r="AC22" i="2"/>
  <c r="AB20" i="2"/>
  <c r="AB18" i="2"/>
  <c r="AA22" i="2"/>
  <c r="Z19" i="2"/>
  <c r="Y22" i="2"/>
  <c r="AF14" i="2"/>
  <c r="AD15" i="2"/>
  <c r="AD13" i="2"/>
  <c r="AB14" i="2"/>
  <c r="Z15" i="2"/>
  <c r="Z13" i="2"/>
  <c r="AC17" i="2"/>
  <c r="AA17" i="2"/>
  <c r="Y17" i="2"/>
  <c r="AB27" i="1"/>
  <c r="AD27" i="1"/>
  <c r="AF24" i="1"/>
  <c r="AB25" i="1"/>
  <c r="AF19" i="1"/>
  <c r="AF14" i="1"/>
  <c r="AF27" i="3"/>
  <c r="Z28" i="3"/>
  <c r="AD28" i="3"/>
  <c r="AB27" i="3"/>
  <c r="AF28" i="3"/>
  <c r="AE29" i="3"/>
  <c r="AC29" i="3"/>
  <c r="AB28" i="3"/>
  <c r="AA29" i="3"/>
  <c r="Y29" i="3"/>
  <c r="AH23" i="3"/>
  <c r="X26" i="3"/>
  <c r="AD25" i="3"/>
  <c r="AD23" i="3"/>
  <c r="Z25" i="3"/>
  <c r="Z23" i="3"/>
  <c r="AF25" i="3"/>
  <c r="AE26" i="3"/>
  <c r="AC26" i="3"/>
  <c r="AB25" i="3"/>
  <c r="AA26" i="3"/>
  <c r="Y26" i="3"/>
  <c r="AF19" i="3"/>
  <c r="AD20" i="3"/>
  <c r="AD18" i="3"/>
  <c r="AB19" i="3"/>
  <c r="AF20" i="3"/>
  <c r="AF18" i="3"/>
  <c r="AE22" i="3"/>
  <c r="AD21" i="3"/>
  <c r="AC22" i="3"/>
  <c r="AB20" i="3"/>
  <c r="AB18" i="3"/>
  <c r="AA22" i="3"/>
  <c r="Y22" i="3"/>
  <c r="AH15" i="3"/>
  <c r="AH13" i="3"/>
  <c r="AD15" i="3"/>
  <c r="AD13" i="3"/>
  <c r="AB12" i="3"/>
  <c r="AF15" i="3"/>
  <c r="AF13" i="3"/>
  <c r="AE17" i="3"/>
  <c r="AC17" i="3"/>
  <c r="AB15" i="3"/>
  <c r="AA17" i="3"/>
  <c r="Y17" i="3"/>
  <c r="AD28" i="4"/>
  <c r="AB27" i="4"/>
  <c r="Z28" i="4"/>
  <c r="AF28" i="4"/>
  <c r="AE29" i="4"/>
  <c r="AC29" i="4"/>
  <c r="AB28" i="4"/>
  <c r="AA29" i="4"/>
  <c r="Y29" i="4"/>
  <c r="AD25" i="4"/>
  <c r="AD23" i="4"/>
  <c r="AB24" i="4"/>
  <c r="Z25" i="4"/>
  <c r="Z23" i="4"/>
  <c r="AF23" i="4"/>
  <c r="AE26" i="4"/>
  <c r="AC26" i="4"/>
  <c r="AB25" i="4"/>
  <c r="AA26" i="4"/>
  <c r="Y26" i="4"/>
  <c r="AB21" i="4"/>
  <c r="AD21" i="4"/>
  <c r="Z21" i="4"/>
  <c r="AD20" i="4"/>
  <c r="AD18" i="4"/>
  <c r="AB19" i="4"/>
  <c r="Z20" i="4"/>
  <c r="Z18" i="4"/>
  <c r="AF20" i="4"/>
  <c r="AF18" i="4"/>
  <c r="AE22" i="4"/>
  <c r="AD19" i="4"/>
  <c r="AC22" i="4"/>
  <c r="AB20" i="4"/>
  <c r="AB18" i="4"/>
  <c r="AA22" i="4"/>
  <c r="Z19" i="4"/>
  <c r="Y22" i="4"/>
  <c r="AF14" i="4"/>
  <c r="AF12" i="4"/>
  <c r="AD15" i="4"/>
  <c r="AD13" i="4"/>
  <c r="AB14" i="4"/>
  <c r="Z13" i="4"/>
  <c r="AF15" i="4"/>
  <c r="AF13" i="4"/>
  <c r="AE17" i="4"/>
  <c r="AC17" i="4"/>
  <c r="AB13" i="4"/>
  <c r="AA17" i="4"/>
  <c r="Y17" i="4"/>
  <c r="AH26" i="3"/>
  <c r="P17" i="3"/>
  <c r="R17" i="3"/>
  <c r="T17" i="3"/>
  <c r="V17" i="3"/>
  <c r="X17" i="3"/>
  <c r="AH17" i="3" s="1"/>
  <c r="P22" i="3"/>
  <c r="Z22" i="3" s="1"/>
  <c r="R22" i="3"/>
  <c r="AB22" i="3" s="1"/>
  <c r="T22" i="3"/>
  <c r="AD22" i="3" s="1"/>
  <c r="V22" i="3"/>
  <c r="AF22" i="3" s="1"/>
  <c r="X22" i="3"/>
  <c r="AH22" i="3" s="1"/>
  <c r="E17" i="3"/>
  <c r="G17" i="3"/>
  <c r="I17" i="3"/>
  <c r="K17" i="3"/>
  <c r="P26" i="3"/>
  <c r="Z26" i="3" s="1"/>
  <c r="R26" i="3"/>
  <c r="AB26" i="3" s="1"/>
  <c r="T26" i="3"/>
  <c r="V26" i="3"/>
  <c r="P29" i="3"/>
  <c r="Z29" i="3" s="1"/>
  <c r="R29" i="3"/>
  <c r="T29" i="3"/>
  <c r="AD29" i="3" s="1"/>
  <c r="V29" i="3"/>
  <c r="AF29" i="3" s="1"/>
  <c r="AH26" i="4"/>
  <c r="AH29" i="4"/>
  <c r="P17" i="4"/>
  <c r="R17" i="4"/>
  <c r="T17" i="4"/>
  <c r="V17" i="4"/>
  <c r="X17" i="4"/>
  <c r="AH17" i="4" s="1"/>
  <c r="P22" i="4"/>
  <c r="Z22" i="4" s="1"/>
  <c r="R22" i="4"/>
  <c r="AB22" i="4" s="1"/>
  <c r="T22" i="4"/>
  <c r="AD22" i="4" s="1"/>
  <c r="V22" i="4"/>
  <c r="AF22" i="4" s="1"/>
  <c r="X22" i="4"/>
  <c r="AH22" i="4" s="1"/>
  <c r="E17" i="4"/>
  <c r="G17" i="4"/>
  <c r="I17" i="4"/>
  <c r="K17" i="4"/>
  <c r="P26" i="4"/>
  <c r="Z26" i="4" s="1"/>
  <c r="R26" i="4"/>
  <c r="AB26" i="4" s="1"/>
  <c r="T26" i="4"/>
  <c r="AD26" i="4" s="1"/>
  <c r="V26" i="4"/>
  <c r="AF26" i="4" s="1"/>
  <c r="P29" i="4"/>
  <c r="Z29" i="4" s="1"/>
  <c r="R29" i="4"/>
  <c r="AB29" i="4" s="1"/>
  <c r="T29" i="4"/>
  <c r="AD29" i="4" s="1"/>
  <c r="V29" i="4"/>
  <c r="AF29" i="4" s="1"/>
  <c r="AH26" i="2"/>
  <c r="AH29" i="2"/>
  <c r="P17" i="2"/>
  <c r="R17" i="2"/>
  <c r="T17" i="2"/>
  <c r="V17" i="2"/>
  <c r="X17" i="2"/>
  <c r="AH17" i="2" s="1"/>
  <c r="P22" i="2"/>
  <c r="Z22" i="2" s="1"/>
  <c r="R22" i="2"/>
  <c r="AB22" i="2" s="1"/>
  <c r="T22" i="2"/>
  <c r="AD22" i="2" s="1"/>
  <c r="V22" i="2"/>
  <c r="AF22" i="2" s="1"/>
  <c r="X22" i="2"/>
  <c r="AH22" i="2" s="1"/>
  <c r="E17" i="2"/>
  <c r="G17" i="2"/>
  <c r="I17" i="2"/>
  <c r="K17" i="2"/>
  <c r="P26" i="2"/>
  <c r="Z26" i="2" s="1"/>
  <c r="R26" i="2"/>
  <c r="AB26" i="2" s="1"/>
  <c r="T26" i="2"/>
  <c r="AD26" i="2" s="1"/>
  <c r="V26" i="2"/>
  <c r="AF26" i="2" s="1"/>
  <c r="P29" i="2"/>
  <c r="Z29" i="2" s="1"/>
  <c r="R29" i="2"/>
  <c r="AB29" i="2" s="1"/>
  <c r="T29" i="2"/>
  <c r="AD29" i="2" s="1"/>
  <c r="V29" i="2"/>
  <c r="AF29" i="2" s="1"/>
  <c r="AB29" i="1"/>
  <c r="AD28" i="1"/>
  <c r="Z28" i="1"/>
  <c r="AF29" i="1"/>
  <c r="AD29" i="1"/>
  <c r="AB28" i="1"/>
  <c r="Z29" i="1"/>
  <c r="AD23" i="1"/>
  <c r="AD25" i="1"/>
  <c r="Z23" i="1"/>
  <c r="Z25" i="1"/>
  <c r="AF23" i="1"/>
  <c r="AF25" i="1"/>
  <c r="AE26" i="1"/>
  <c r="AC26" i="1"/>
  <c r="AB23" i="1"/>
  <c r="AA26" i="1"/>
  <c r="Y26" i="1"/>
  <c r="AD18" i="1"/>
  <c r="AD20" i="1"/>
  <c r="Z18" i="1"/>
  <c r="Z20" i="1"/>
  <c r="AF18" i="1"/>
  <c r="AF20" i="1"/>
  <c r="AF22" i="1"/>
  <c r="AD19" i="1"/>
  <c r="AD21" i="1"/>
  <c r="AB18" i="1"/>
  <c r="AB20" i="1"/>
  <c r="AB22" i="1"/>
  <c r="AD13" i="1"/>
  <c r="AD15" i="1"/>
  <c r="Z13" i="1"/>
  <c r="Z15" i="1"/>
  <c r="AF13" i="1"/>
  <c r="AF15" i="1"/>
  <c r="AB13" i="1"/>
  <c r="AB15" i="1"/>
  <c r="AH17" i="1"/>
  <c r="Z22" i="1"/>
  <c r="AD22" i="1"/>
  <c r="AH22" i="1"/>
  <c r="E17" i="1"/>
  <c r="Z17" i="1" s="1"/>
  <c r="G17" i="1"/>
  <c r="AB17" i="1" s="1"/>
  <c r="I17" i="1"/>
  <c r="AD17" i="1" s="1"/>
  <c r="K17" i="1"/>
  <c r="AF17" i="1" s="1"/>
  <c r="Y17" i="1"/>
  <c r="AA17" i="1"/>
  <c r="AC17" i="1"/>
  <c r="AE17" i="1"/>
  <c r="AG17" i="1"/>
  <c r="Y22" i="1"/>
  <c r="AA22" i="1"/>
  <c r="AC22" i="1"/>
  <c r="AE22" i="1"/>
  <c r="AG22" i="1"/>
  <c r="P26" i="1"/>
  <c r="Z26" i="1" s="1"/>
  <c r="R26" i="1"/>
  <c r="AB26" i="1" s="1"/>
  <c r="T26" i="1"/>
  <c r="AD26" i="1" s="1"/>
  <c r="V26" i="1"/>
  <c r="AF26" i="1" s="1"/>
  <c r="Y29" i="1"/>
  <c r="AA29" i="1"/>
  <c r="AC29" i="1"/>
  <c r="AE29" i="1"/>
  <c r="AG29" i="1"/>
  <c r="AD26" i="3" l="1"/>
  <c r="AB29" i="3"/>
  <c r="AF26" i="3"/>
  <c r="AF17" i="3"/>
  <c r="AB17" i="3"/>
  <c r="AD17" i="3"/>
  <c r="Z17" i="3"/>
  <c r="AF17" i="4"/>
  <c r="AB17" i="4"/>
  <c r="AD17" i="4"/>
  <c r="Z17" i="4"/>
  <c r="AF17" i="2"/>
  <c r="AB17" i="2"/>
  <c r="AD17" i="2"/>
  <c r="Z17" i="2"/>
</calcChain>
</file>

<file path=xl/sharedStrings.xml><?xml version="1.0" encoding="utf-8"?>
<sst xmlns="http://schemas.openxmlformats.org/spreadsheetml/2006/main" count="391" uniqueCount="41">
  <si>
    <t>PHÒNG GIÁO DỤC-ĐÀO TẠO THUẬN BẮC</t>
  </si>
  <si>
    <t>TRƯỜNG THCS BÙI THỊ XUÂN</t>
  </si>
  <si>
    <t>CỘNG HÒA XÃ HỘI CHỦ NGHĨA VIỆT NAM</t>
  </si>
  <si>
    <t>Độc lập - Tự do - Hạnh phúc</t>
  </si>
  <si>
    <t>BẢNG SO SÁNH ĐỐI CHIẾU</t>
  </si>
  <si>
    <t>Lớp</t>
  </si>
  <si>
    <t>Giỏi</t>
  </si>
  <si>
    <t>SL</t>
  </si>
  <si>
    <t>Khá</t>
  </si>
  <si>
    <t>TB</t>
  </si>
  <si>
    <t>yếu</t>
  </si>
  <si>
    <t>Kém</t>
  </si>
  <si>
    <t>Số 
hs</t>
  </si>
  <si>
    <t>Tăng (+)/ Giảm (-) so với đầu năm</t>
  </si>
  <si>
    <t>Tổng</t>
  </si>
  <si>
    <t>TL
%</t>
  </si>
  <si>
    <t>Chỉ tiêu cam kết cuối năm sẽ đạt được</t>
  </si>
  <si>
    <t>MÔN: ĐỊA</t>
  </si>
  <si>
    <t>MÔN: VĂN</t>
  </si>
  <si>
    <t xml:space="preserve">Họ và tên
giáo viên dạy </t>
  </si>
  <si>
    <t>NĂM HỌC: 2017 - 2018</t>
  </si>
  <si>
    <t>CHẤT LƯỢNG HK-I SO VỚI CAM KẾT ĐẦU NĂM</t>
  </si>
  <si>
    <t>Kết quả HK-I đạt được</t>
  </si>
  <si>
    <t>*Đánh giá chung:</t>
  </si>
  <si>
    <t>Nhìn chung các em còn chưa tích cực học bài, ít phát biểu, ít học bài cũ, làm bài yếu và trung bình còn nhiều.</t>
  </si>
  <si>
    <t>Tỉ lệ học sinh làm bài giỏi giảm</t>
  </si>
  <si>
    <t>HỌC LỰC</t>
  </si>
  <si>
    <t>Chỉ tiêu cam kết sẽ đạt được</t>
  </si>
  <si>
    <t>Tốt</t>
  </si>
  <si>
    <t>*Đánh giá chung: Tỷ lệ yếu kém vẫn còn nhiều</t>
  </si>
  <si>
    <t>*Đánh giá chung: Tỷ lệ khá giỏi chưa đạt so với cam kết</t>
  </si>
  <si>
    <t>*Đánh giá chung: Tỷ lệ học sinh yếu vẫn còn nhiều</t>
  </si>
  <si>
    <t>Họ và tên
giáo viên chủ nhiệm</t>
  </si>
  <si>
    <t>MÔN: GDCD</t>
  </si>
  <si>
    <t>MÔN: SỬ</t>
  </si>
  <si>
    <t>Đánh giá chung : Tỷ lệ học sinh yếu còn nhiều.</t>
  </si>
  <si>
    <t>NĂM HỌC: 201……201…..</t>
  </si>
  <si>
    <t>CHẤT LƯỢNG CUỐI NĂM  SO VỚI CAM KẾT ĐẦU NĂM</t>
  </si>
  <si>
    <t>Kết quả cuối năm  đạt được</t>
  </si>
  <si>
    <t xml:space="preserve">Hạnh kiểm </t>
  </si>
  <si>
    <t xml:space="preserve">Tốt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</si>
</sst>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"/>
    <numFmt numFmtId="165" formatCode="0.0"/>
  </numFmts>
  <fonts count="13" x14ac:knownFonts="1">
    <font>
      <sz val="11"/>
      <color theme="1"/>
      <name val="Calibri"/>
      <family val="2"/>
      <charset val="163"/>
      <scheme val="minor"/>
    </font>
    <font>
      <b/>
      <sz val="10"/>
      <color indexed="8"/>
      <name val="Cambria"/>
      <family val="1"/>
      <charset val="163"/>
    </font>
    <font>
      <sz val="10"/>
      <color indexed="8"/>
      <name val="Cambria"/>
      <family val="1"/>
      <charset val="163"/>
    </font>
    <font>
      <b/>
      <sz val="10"/>
      <color indexed="60"/>
      <name val="Cambria"/>
      <family val="1"/>
      <charset val="163"/>
    </font>
    <font>
      <b/>
      <sz val="10"/>
      <color indexed="10"/>
      <name val="Cambria"/>
      <family val="1"/>
      <charset val="163"/>
    </font>
    <font>
      <sz val="8"/>
      <name val="Calibri"/>
      <family val="2"/>
      <charset val="163"/>
    </font>
    <font>
      <sz val="10"/>
      <color indexed="8"/>
      <name val="Calibri"/>
      <family val="2"/>
      <charset val="163"/>
    </font>
    <font>
      <b/>
      <sz val="10"/>
      <color indexed="60"/>
      <name val="Calibri"/>
      <family val="2"/>
      <charset val="163"/>
    </font>
    <font>
      <b/>
      <sz val="10"/>
      <color indexed="8"/>
      <name val="Calibri"/>
      <family val="2"/>
      <charset val="163"/>
    </font>
    <font>
      <b/>
      <i/>
      <sz val="10"/>
      <color indexed="8"/>
      <name val="Calibri"/>
      <family val="2"/>
      <charset val="16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1" fontId="10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righ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top" wrapText="1"/>
    </xf>
    <xf numFmtId="1" fontId="10" fillId="0" borderId="22" xfId="0" applyNumberFormat="1" applyFont="1" applyFill="1" applyBorder="1" applyAlignment="1">
      <alignment horizontal="center" vertical="center" wrapText="1"/>
    </xf>
    <xf numFmtId="165" fontId="11" fillId="0" borderId="22" xfId="0" applyNumberFormat="1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" fontId="10" fillId="2" borderId="6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165" fontId="11" fillId="2" borderId="6" xfId="0" applyNumberFormat="1" applyFont="1" applyFill="1" applyBorder="1" applyAlignment="1">
      <alignment horizontal="right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9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1" fontId="10" fillId="2" borderId="22" xfId="0" applyNumberFormat="1" applyFont="1" applyFill="1" applyBorder="1" applyAlignment="1">
      <alignment horizontal="center" vertical="top" wrapText="1"/>
    </xf>
    <xf numFmtId="1" fontId="10" fillId="2" borderId="22" xfId="0" applyNumberFormat="1" applyFont="1" applyFill="1" applyBorder="1" applyAlignment="1">
      <alignment horizontal="center" vertical="center" wrapText="1"/>
    </xf>
    <xf numFmtId="165" fontId="11" fillId="2" borderId="22" xfId="0" applyNumberFormat="1" applyFont="1" applyFill="1" applyBorder="1" applyAlignment="1">
      <alignment horizontal="right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3" borderId="0" xfId="0" applyFont="1" applyFill="1" applyAlignment="1"/>
    <xf numFmtId="0" fontId="2" fillId="3" borderId="0" xfId="0" applyFont="1" applyFill="1"/>
    <xf numFmtId="0" fontId="1" fillId="3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right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" fontId="10" fillId="3" borderId="22" xfId="0" applyNumberFormat="1" applyFont="1" applyFill="1" applyBorder="1" applyAlignment="1">
      <alignment horizontal="center" vertical="top" wrapText="1"/>
    </xf>
    <xf numFmtId="1" fontId="10" fillId="3" borderId="22" xfId="0" applyNumberFormat="1" applyFont="1" applyFill="1" applyBorder="1" applyAlignment="1">
      <alignment horizontal="center" vertical="center" wrapText="1"/>
    </xf>
    <xf numFmtId="165" fontId="11" fillId="3" borderId="22" xfId="0" applyNumberFormat="1" applyFont="1" applyFill="1" applyBorder="1" applyAlignment="1">
      <alignment horizontal="righ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7" fillId="3" borderId="0" xfId="0" applyFont="1" applyFill="1"/>
    <xf numFmtId="0" fontId="2" fillId="3" borderId="9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12" fillId="3" borderId="0" xfId="0" applyFont="1" applyFill="1"/>
    <xf numFmtId="0" fontId="2" fillId="3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A16" workbookViewId="0">
      <selection activeCell="N35" sqref="N34:N35"/>
    </sheetView>
  </sheetViews>
  <sheetFormatPr defaultRowHeight="12.75" x14ac:dyDescent="0.2"/>
  <cols>
    <col min="1" max="1" width="6.85546875" style="21" customWidth="1"/>
    <col min="2" max="2" width="5.140625" style="21" customWidth="1"/>
    <col min="3" max="3" width="5.42578125" style="21" customWidth="1"/>
    <col min="4" max="4" width="3.140625" style="21" customWidth="1"/>
    <col min="5" max="5" width="5.28515625" style="21" customWidth="1"/>
    <col min="6" max="6" width="3.28515625" style="21" customWidth="1"/>
    <col min="7" max="7" width="5.5703125" style="21" customWidth="1"/>
    <col min="8" max="8" width="4.28515625" style="21" customWidth="1"/>
    <col min="9" max="9" width="4.7109375" style="21" customWidth="1"/>
    <col min="10" max="10" width="3" style="21" customWidth="1"/>
    <col min="11" max="11" width="4.85546875" style="21" customWidth="1"/>
    <col min="12" max="12" width="3.140625" style="21" customWidth="1"/>
    <col min="13" max="13" width="4" style="21" customWidth="1"/>
    <col min="14" max="14" width="4.140625" style="21" customWidth="1"/>
    <col min="15" max="15" width="3.140625" style="21" customWidth="1"/>
    <col min="16" max="16" width="4.85546875" style="21" customWidth="1"/>
    <col min="17" max="17" width="3.140625" style="21" customWidth="1"/>
    <col min="18" max="18" width="5.28515625" style="21" customWidth="1"/>
    <col min="19" max="19" width="3.28515625" style="21" customWidth="1"/>
    <col min="20" max="20" width="6.85546875" style="21" customWidth="1"/>
    <col min="21" max="21" width="3.7109375" style="21" customWidth="1"/>
    <col min="22" max="22" width="5" style="21" customWidth="1"/>
    <col min="23" max="23" width="3.140625" style="21" customWidth="1"/>
    <col min="24" max="24" width="4.28515625" style="21" customWidth="1"/>
    <col min="25" max="25" width="3.7109375" style="21" customWidth="1"/>
    <col min="26" max="26" width="5.42578125" style="21" customWidth="1"/>
    <col min="27" max="27" width="5" style="21" customWidth="1"/>
    <col min="28" max="28" width="6.42578125" style="21" customWidth="1"/>
    <col min="29" max="29" width="3.5703125" style="21" customWidth="1"/>
    <col min="30" max="30" width="6.140625" style="21" customWidth="1"/>
    <col min="31" max="31" width="4.140625" style="21" customWidth="1"/>
    <col min="32" max="32" width="6.28515625" style="21" customWidth="1"/>
    <col min="33" max="33" width="3.28515625" style="21" customWidth="1"/>
    <col min="34" max="34" width="4.140625" style="21" customWidth="1"/>
    <col min="35" max="16384" width="9.140625" style="21"/>
  </cols>
  <sheetData>
    <row r="1" spans="1:36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R1" s="120" t="s">
        <v>2</v>
      </c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22"/>
    </row>
    <row r="2" spans="1:36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R2" s="120" t="s">
        <v>3</v>
      </c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22"/>
    </row>
    <row r="3" spans="1:36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36" x14ac:dyDescent="0.2">
      <c r="A4" s="23"/>
      <c r="B4" s="23"/>
      <c r="C4" s="23"/>
      <c r="K4" s="120" t="s">
        <v>4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6" x14ac:dyDescent="0.2">
      <c r="A5" s="23"/>
      <c r="B5" s="23"/>
      <c r="C5" s="23"/>
      <c r="K5" s="120" t="s">
        <v>21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J5" s="22"/>
    </row>
    <row r="6" spans="1:36" x14ac:dyDescent="0.2">
      <c r="A6" s="23"/>
      <c r="B6" s="23"/>
      <c r="C6" s="23"/>
      <c r="K6" s="120" t="s">
        <v>20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8" spans="1:36" ht="13.5" thickBot="1" x14ac:dyDescent="0.25">
      <c r="A8" s="24" t="s">
        <v>17</v>
      </c>
      <c r="B8" s="24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ht="57" customHeight="1" thickTop="1" x14ac:dyDescent="0.2">
      <c r="A9" s="114" t="s">
        <v>19</v>
      </c>
      <c r="B9" s="117" t="s">
        <v>5</v>
      </c>
      <c r="C9" s="122" t="s">
        <v>12</v>
      </c>
      <c r="D9" s="121" t="s">
        <v>16</v>
      </c>
      <c r="E9" s="121"/>
      <c r="F9" s="121"/>
      <c r="G9" s="121"/>
      <c r="H9" s="121"/>
      <c r="I9" s="121"/>
      <c r="J9" s="121"/>
      <c r="K9" s="121"/>
      <c r="L9" s="121"/>
      <c r="M9" s="121"/>
      <c r="N9" s="122" t="s">
        <v>12</v>
      </c>
      <c r="O9" s="121" t="s">
        <v>22</v>
      </c>
      <c r="P9" s="121"/>
      <c r="Q9" s="121"/>
      <c r="R9" s="121"/>
      <c r="S9" s="121"/>
      <c r="T9" s="121"/>
      <c r="U9" s="121"/>
      <c r="V9" s="121"/>
      <c r="W9" s="121"/>
      <c r="X9" s="121"/>
      <c r="Y9" s="121" t="s">
        <v>13</v>
      </c>
      <c r="Z9" s="121"/>
      <c r="AA9" s="121"/>
      <c r="AB9" s="121"/>
      <c r="AC9" s="121"/>
      <c r="AD9" s="121"/>
      <c r="AE9" s="121"/>
      <c r="AF9" s="121"/>
      <c r="AG9" s="121"/>
      <c r="AH9" s="127"/>
    </row>
    <row r="10" spans="1:36" x14ac:dyDescent="0.2">
      <c r="A10" s="115"/>
      <c r="B10" s="118"/>
      <c r="C10" s="123"/>
      <c r="D10" s="107" t="s">
        <v>6</v>
      </c>
      <c r="E10" s="108"/>
      <c r="F10" s="107" t="s">
        <v>8</v>
      </c>
      <c r="G10" s="108"/>
      <c r="H10" s="107" t="s">
        <v>9</v>
      </c>
      <c r="I10" s="108"/>
      <c r="J10" s="107" t="s">
        <v>10</v>
      </c>
      <c r="K10" s="108"/>
      <c r="L10" s="107" t="s">
        <v>11</v>
      </c>
      <c r="M10" s="108"/>
      <c r="N10" s="123"/>
      <c r="O10" s="107" t="s">
        <v>6</v>
      </c>
      <c r="P10" s="108"/>
      <c r="Q10" s="107" t="s">
        <v>8</v>
      </c>
      <c r="R10" s="108"/>
      <c r="S10" s="107" t="s">
        <v>9</v>
      </c>
      <c r="T10" s="108"/>
      <c r="U10" s="107" t="s">
        <v>10</v>
      </c>
      <c r="V10" s="108"/>
      <c r="W10" s="107" t="s">
        <v>11</v>
      </c>
      <c r="X10" s="108"/>
      <c r="Y10" s="107" t="s">
        <v>6</v>
      </c>
      <c r="Z10" s="108"/>
      <c r="AA10" s="107" t="s">
        <v>8</v>
      </c>
      <c r="AB10" s="108"/>
      <c r="AC10" s="107" t="s">
        <v>9</v>
      </c>
      <c r="AD10" s="108"/>
      <c r="AE10" s="107" t="s">
        <v>10</v>
      </c>
      <c r="AF10" s="108"/>
      <c r="AG10" s="107" t="s">
        <v>11</v>
      </c>
      <c r="AH10" s="126"/>
    </row>
    <row r="11" spans="1:36" ht="25.5" x14ac:dyDescent="0.2">
      <c r="A11" s="116"/>
      <c r="B11" s="119"/>
      <c r="C11" s="124"/>
      <c r="D11" s="1" t="s">
        <v>7</v>
      </c>
      <c r="E11" s="2" t="s">
        <v>15</v>
      </c>
      <c r="F11" s="1" t="s">
        <v>7</v>
      </c>
      <c r="G11" s="2" t="s">
        <v>15</v>
      </c>
      <c r="H11" s="1" t="s">
        <v>7</v>
      </c>
      <c r="I11" s="2" t="s">
        <v>15</v>
      </c>
      <c r="J11" s="1" t="s">
        <v>7</v>
      </c>
      <c r="K11" s="2" t="s">
        <v>15</v>
      </c>
      <c r="L11" s="1" t="s">
        <v>7</v>
      </c>
      <c r="M11" s="2" t="s">
        <v>15</v>
      </c>
      <c r="N11" s="124"/>
      <c r="O11" s="1" t="s">
        <v>7</v>
      </c>
      <c r="P11" s="2" t="s">
        <v>15</v>
      </c>
      <c r="Q11" s="1" t="s">
        <v>7</v>
      </c>
      <c r="R11" s="2" t="s">
        <v>15</v>
      </c>
      <c r="S11" s="1" t="s">
        <v>7</v>
      </c>
      <c r="T11" s="2" t="s">
        <v>15</v>
      </c>
      <c r="U11" s="1" t="s">
        <v>7</v>
      </c>
      <c r="V11" s="2" t="s">
        <v>15</v>
      </c>
      <c r="W11" s="1" t="s">
        <v>7</v>
      </c>
      <c r="X11" s="2" t="s">
        <v>15</v>
      </c>
      <c r="Y11" s="1" t="s">
        <v>7</v>
      </c>
      <c r="Z11" s="2" t="s">
        <v>15</v>
      </c>
      <c r="AA11" s="1" t="s">
        <v>7</v>
      </c>
      <c r="AB11" s="2" t="s">
        <v>15</v>
      </c>
      <c r="AC11" s="1" t="s">
        <v>7</v>
      </c>
      <c r="AD11" s="2" t="s">
        <v>15</v>
      </c>
      <c r="AE11" s="1" t="s">
        <v>7</v>
      </c>
      <c r="AF11" s="2" t="s">
        <v>15</v>
      </c>
      <c r="AG11" s="1" t="s">
        <v>7</v>
      </c>
      <c r="AH11" s="3" t="s">
        <v>15</v>
      </c>
    </row>
    <row r="12" spans="1:36" ht="17.25" customHeight="1" x14ac:dyDescent="0.2">
      <c r="A12" s="111"/>
      <c r="B12" s="4">
        <v>42375</v>
      </c>
      <c r="C12" s="35">
        <v>37</v>
      </c>
      <c r="D12" s="36">
        <v>10</v>
      </c>
      <c r="E12" s="37">
        <f t="shared" ref="E12:E29" si="0">D12/C12%</f>
        <v>27.027027027027028</v>
      </c>
      <c r="F12" s="36">
        <v>15</v>
      </c>
      <c r="G12" s="37">
        <f t="shared" ref="G12:G29" si="1">F12/C12%</f>
        <v>40.54054054054054</v>
      </c>
      <c r="H12" s="36">
        <v>10</v>
      </c>
      <c r="I12" s="37">
        <f t="shared" ref="I12:I29" si="2">H12/C12%</f>
        <v>27.027027027027028</v>
      </c>
      <c r="J12" s="36">
        <v>2</v>
      </c>
      <c r="K12" s="37">
        <f t="shared" ref="K12:K29" si="3">J12/C12%</f>
        <v>5.4054054054054053</v>
      </c>
      <c r="L12" s="38"/>
      <c r="M12" s="37">
        <f t="shared" ref="M12:M29" si="4">L12/C12%</f>
        <v>0</v>
      </c>
      <c r="N12" s="5">
        <v>37</v>
      </c>
      <c r="O12" s="5">
        <v>12</v>
      </c>
      <c r="P12" s="6">
        <f>O12/N12%</f>
        <v>32.432432432432435</v>
      </c>
      <c r="Q12" s="5">
        <v>10</v>
      </c>
      <c r="R12" s="6">
        <f>Q12/N12%</f>
        <v>27.027027027027028</v>
      </c>
      <c r="S12" s="5">
        <v>12</v>
      </c>
      <c r="T12" s="6">
        <f>S12/N12%</f>
        <v>32.432432432432435</v>
      </c>
      <c r="U12" s="5">
        <v>3</v>
      </c>
      <c r="V12" s="6">
        <f>U12/N12%</f>
        <v>8.1081081081081088</v>
      </c>
      <c r="W12" s="5"/>
      <c r="X12" s="6">
        <f>W12/N12%</f>
        <v>0</v>
      </c>
      <c r="Y12" s="8">
        <f t="shared" ref="Y12:AH28" si="5">O12-D12</f>
        <v>2</v>
      </c>
      <c r="Z12" s="6">
        <f t="shared" si="5"/>
        <v>5.405405405405407</v>
      </c>
      <c r="AA12" s="8">
        <f t="shared" si="5"/>
        <v>-5</v>
      </c>
      <c r="AB12" s="6">
        <f t="shared" si="5"/>
        <v>-13.513513513513512</v>
      </c>
      <c r="AC12" s="8">
        <f t="shared" si="5"/>
        <v>2</v>
      </c>
      <c r="AD12" s="6">
        <f t="shared" si="5"/>
        <v>5.405405405405407</v>
      </c>
      <c r="AE12" s="8">
        <f t="shared" si="5"/>
        <v>1</v>
      </c>
      <c r="AF12" s="6">
        <f t="shared" si="5"/>
        <v>2.7027027027027035</v>
      </c>
      <c r="AG12" s="5"/>
      <c r="AH12" s="7">
        <f t="shared" si="5"/>
        <v>0</v>
      </c>
    </row>
    <row r="13" spans="1:36" ht="17.25" customHeight="1" x14ac:dyDescent="0.2">
      <c r="A13" s="112"/>
      <c r="B13" s="4">
        <v>42406</v>
      </c>
      <c r="C13" s="35">
        <v>32</v>
      </c>
      <c r="D13" s="36">
        <v>4</v>
      </c>
      <c r="E13" s="37">
        <f t="shared" si="0"/>
        <v>12.5</v>
      </c>
      <c r="F13" s="36">
        <v>10</v>
      </c>
      <c r="G13" s="37">
        <f t="shared" si="1"/>
        <v>31.25</v>
      </c>
      <c r="H13" s="36">
        <v>14</v>
      </c>
      <c r="I13" s="37">
        <f t="shared" si="2"/>
        <v>43.75</v>
      </c>
      <c r="J13" s="36">
        <v>4</v>
      </c>
      <c r="K13" s="37">
        <f t="shared" si="3"/>
        <v>12.5</v>
      </c>
      <c r="L13" s="38"/>
      <c r="M13" s="37">
        <f t="shared" si="4"/>
        <v>0</v>
      </c>
      <c r="N13" s="5">
        <v>29</v>
      </c>
      <c r="O13" s="5">
        <v>1</v>
      </c>
      <c r="P13" s="6">
        <f t="shared" ref="P13:P29" si="6">O13/N13%</f>
        <v>3.4482758620689657</v>
      </c>
      <c r="Q13" s="5">
        <v>5</v>
      </c>
      <c r="R13" s="6">
        <f t="shared" ref="R13:R29" si="7">Q13/N13%</f>
        <v>17.241379310344829</v>
      </c>
      <c r="S13" s="5">
        <v>16</v>
      </c>
      <c r="T13" s="6">
        <f t="shared" ref="T13:T29" si="8">S13/N13%</f>
        <v>55.172413793103452</v>
      </c>
      <c r="U13" s="5">
        <v>7</v>
      </c>
      <c r="V13" s="6">
        <f t="shared" ref="V13:V29" si="9">U13/N13%</f>
        <v>24.137931034482762</v>
      </c>
      <c r="W13" s="5"/>
      <c r="X13" s="6">
        <f t="shared" ref="X13:X29" si="10">W13/N13%</f>
        <v>0</v>
      </c>
      <c r="Y13" s="8">
        <f t="shared" si="5"/>
        <v>-3</v>
      </c>
      <c r="Z13" s="6">
        <f t="shared" si="5"/>
        <v>-9.0517241379310338</v>
      </c>
      <c r="AA13" s="8">
        <f t="shared" si="5"/>
        <v>-5</v>
      </c>
      <c r="AB13" s="6">
        <f t="shared" si="5"/>
        <v>-14.008620689655171</v>
      </c>
      <c r="AC13" s="8">
        <f t="shared" si="5"/>
        <v>2</v>
      </c>
      <c r="AD13" s="6">
        <f t="shared" si="5"/>
        <v>11.422413793103452</v>
      </c>
      <c r="AE13" s="8">
        <f t="shared" si="5"/>
        <v>3</v>
      </c>
      <c r="AF13" s="6">
        <f t="shared" si="5"/>
        <v>11.637931034482762</v>
      </c>
      <c r="AG13" s="5"/>
      <c r="AH13" s="7">
        <f t="shared" si="5"/>
        <v>0</v>
      </c>
    </row>
    <row r="14" spans="1:36" ht="17.25" customHeight="1" x14ac:dyDescent="0.2">
      <c r="A14" s="113"/>
      <c r="B14" s="4">
        <v>42435</v>
      </c>
      <c r="C14" s="35">
        <v>29</v>
      </c>
      <c r="D14" s="36">
        <v>5</v>
      </c>
      <c r="E14" s="37">
        <f t="shared" si="0"/>
        <v>17.241379310344829</v>
      </c>
      <c r="F14" s="36">
        <v>15</v>
      </c>
      <c r="G14" s="37">
        <f t="shared" si="1"/>
        <v>51.724137931034484</v>
      </c>
      <c r="H14" s="36">
        <v>7</v>
      </c>
      <c r="I14" s="37">
        <f t="shared" si="2"/>
        <v>24.137931034482762</v>
      </c>
      <c r="J14" s="36">
        <v>2</v>
      </c>
      <c r="K14" s="37">
        <f t="shared" si="3"/>
        <v>6.8965517241379315</v>
      </c>
      <c r="L14" s="38"/>
      <c r="M14" s="37">
        <f t="shared" si="4"/>
        <v>0</v>
      </c>
      <c r="N14" s="5">
        <v>24</v>
      </c>
      <c r="O14" s="5">
        <v>1</v>
      </c>
      <c r="P14" s="6">
        <f t="shared" si="6"/>
        <v>4.166666666666667</v>
      </c>
      <c r="Q14" s="5">
        <v>4</v>
      </c>
      <c r="R14" s="6">
        <f t="shared" si="7"/>
        <v>16.666666666666668</v>
      </c>
      <c r="S14" s="5">
        <v>12</v>
      </c>
      <c r="T14" s="6">
        <f t="shared" si="8"/>
        <v>50</v>
      </c>
      <c r="U14" s="5">
        <v>7</v>
      </c>
      <c r="V14" s="6">
        <f t="shared" si="9"/>
        <v>29.166666666666668</v>
      </c>
      <c r="W14" s="5"/>
      <c r="X14" s="6">
        <f t="shared" si="10"/>
        <v>0</v>
      </c>
      <c r="Y14" s="8">
        <f t="shared" si="5"/>
        <v>-4</v>
      </c>
      <c r="Z14" s="6">
        <f t="shared" si="5"/>
        <v>-13.074712643678161</v>
      </c>
      <c r="AA14" s="8">
        <f t="shared" si="5"/>
        <v>-11</v>
      </c>
      <c r="AB14" s="6">
        <f t="shared" si="5"/>
        <v>-35.05747126436782</v>
      </c>
      <c r="AC14" s="8">
        <f t="shared" si="5"/>
        <v>5</v>
      </c>
      <c r="AD14" s="6">
        <f t="shared" si="5"/>
        <v>25.862068965517238</v>
      </c>
      <c r="AE14" s="8">
        <f t="shared" si="5"/>
        <v>5</v>
      </c>
      <c r="AF14" s="6">
        <f t="shared" si="5"/>
        <v>22.270114942528735</v>
      </c>
      <c r="AG14" s="5"/>
      <c r="AH14" s="7">
        <f t="shared" si="5"/>
        <v>0</v>
      </c>
    </row>
    <row r="15" spans="1:36" ht="17.25" customHeight="1" x14ac:dyDescent="0.2">
      <c r="A15" s="111"/>
      <c r="B15" s="4">
        <v>42466</v>
      </c>
      <c r="C15" s="35">
        <v>34</v>
      </c>
      <c r="D15" s="36">
        <v>3</v>
      </c>
      <c r="E15" s="37">
        <f t="shared" si="0"/>
        <v>8.8235294117647047</v>
      </c>
      <c r="F15" s="36">
        <v>10</v>
      </c>
      <c r="G15" s="37">
        <f t="shared" si="1"/>
        <v>29.411764705882351</v>
      </c>
      <c r="H15" s="36">
        <v>16</v>
      </c>
      <c r="I15" s="37">
        <f t="shared" si="2"/>
        <v>47.058823529411761</v>
      </c>
      <c r="J15" s="36">
        <v>5</v>
      </c>
      <c r="K15" s="37">
        <f t="shared" si="3"/>
        <v>14.705882352941176</v>
      </c>
      <c r="L15" s="38"/>
      <c r="M15" s="37">
        <f t="shared" si="4"/>
        <v>0</v>
      </c>
      <c r="N15" s="5">
        <v>32</v>
      </c>
      <c r="O15" s="5"/>
      <c r="P15" s="6">
        <f t="shared" si="6"/>
        <v>0</v>
      </c>
      <c r="Q15" s="5">
        <v>4</v>
      </c>
      <c r="R15" s="6">
        <f t="shared" si="7"/>
        <v>12.5</v>
      </c>
      <c r="S15" s="5">
        <v>15</v>
      </c>
      <c r="T15" s="6">
        <f t="shared" si="8"/>
        <v>46.875</v>
      </c>
      <c r="U15" s="5">
        <v>13</v>
      </c>
      <c r="V15" s="6">
        <f t="shared" si="9"/>
        <v>40.625</v>
      </c>
      <c r="W15" s="5"/>
      <c r="X15" s="6">
        <f t="shared" si="10"/>
        <v>0</v>
      </c>
      <c r="Y15" s="8">
        <f t="shared" si="5"/>
        <v>-3</v>
      </c>
      <c r="Z15" s="6">
        <f t="shared" si="5"/>
        <v>-8.8235294117647047</v>
      </c>
      <c r="AA15" s="8">
        <f t="shared" si="5"/>
        <v>-6</v>
      </c>
      <c r="AB15" s="6">
        <f t="shared" si="5"/>
        <v>-16.911764705882351</v>
      </c>
      <c r="AC15" s="8">
        <f t="shared" si="5"/>
        <v>-1</v>
      </c>
      <c r="AD15" s="6">
        <f t="shared" si="5"/>
        <v>-0.18382352941176094</v>
      </c>
      <c r="AE15" s="8">
        <f t="shared" si="5"/>
        <v>8</v>
      </c>
      <c r="AF15" s="6">
        <f t="shared" si="5"/>
        <v>25.919117647058826</v>
      </c>
      <c r="AG15" s="5"/>
      <c r="AH15" s="7">
        <f t="shared" si="5"/>
        <v>0</v>
      </c>
    </row>
    <row r="16" spans="1:36" ht="17.25" customHeight="1" x14ac:dyDescent="0.2">
      <c r="A16" s="113"/>
      <c r="B16" s="4">
        <v>42496</v>
      </c>
      <c r="C16" s="35">
        <v>35</v>
      </c>
      <c r="D16" s="36">
        <v>3</v>
      </c>
      <c r="E16" s="37">
        <f t="shared" si="0"/>
        <v>8.5714285714285712</v>
      </c>
      <c r="F16" s="36">
        <v>10</v>
      </c>
      <c r="G16" s="37">
        <f t="shared" si="1"/>
        <v>28.571428571428573</v>
      </c>
      <c r="H16" s="36">
        <v>17</v>
      </c>
      <c r="I16" s="37">
        <f t="shared" si="2"/>
        <v>48.571428571428577</v>
      </c>
      <c r="J16" s="36">
        <v>5</v>
      </c>
      <c r="K16" s="37">
        <f t="shared" si="3"/>
        <v>14.285714285714286</v>
      </c>
      <c r="L16" s="38"/>
      <c r="M16" s="37">
        <f t="shared" si="4"/>
        <v>0</v>
      </c>
      <c r="N16" s="5">
        <v>34</v>
      </c>
      <c r="O16" s="5"/>
      <c r="P16" s="6">
        <f t="shared" si="6"/>
        <v>0</v>
      </c>
      <c r="Q16" s="5">
        <v>2</v>
      </c>
      <c r="R16" s="6">
        <f t="shared" si="7"/>
        <v>5.8823529411764701</v>
      </c>
      <c r="S16" s="5">
        <v>16</v>
      </c>
      <c r="T16" s="6">
        <f t="shared" si="8"/>
        <v>47.058823529411761</v>
      </c>
      <c r="U16" s="5">
        <v>15</v>
      </c>
      <c r="V16" s="6">
        <f t="shared" si="9"/>
        <v>44.117647058823529</v>
      </c>
      <c r="W16" s="5"/>
      <c r="X16" s="6">
        <f t="shared" si="10"/>
        <v>0</v>
      </c>
      <c r="Y16" s="8">
        <f t="shared" si="5"/>
        <v>-3</v>
      </c>
      <c r="Z16" s="6">
        <f t="shared" si="5"/>
        <v>-8.5714285714285712</v>
      </c>
      <c r="AA16" s="8">
        <f t="shared" si="5"/>
        <v>-8</v>
      </c>
      <c r="AB16" s="6">
        <f t="shared" si="5"/>
        <v>-22.689075630252102</v>
      </c>
      <c r="AC16" s="8">
        <f t="shared" si="5"/>
        <v>-1</v>
      </c>
      <c r="AD16" s="6">
        <f t="shared" si="5"/>
        <v>-1.5126050420168156</v>
      </c>
      <c r="AE16" s="8">
        <f t="shared" si="5"/>
        <v>10</v>
      </c>
      <c r="AF16" s="6">
        <f t="shared" si="5"/>
        <v>29.831932773109244</v>
      </c>
      <c r="AG16" s="5"/>
      <c r="AH16" s="7">
        <f t="shared" si="5"/>
        <v>0</v>
      </c>
    </row>
    <row r="17" spans="1:34" s="25" customFormat="1" x14ac:dyDescent="0.2">
      <c r="A17" s="109" t="s">
        <v>14</v>
      </c>
      <c r="B17" s="110"/>
      <c r="C17" s="8">
        <f>SUM(C12:C16)</f>
        <v>167</v>
      </c>
      <c r="D17" s="8">
        <f>SUM(D12:D16)</f>
        <v>25</v>
      </c>
      <c r="E17" s="9">
        <f t="shared" si="0"/>
        <v>14.970059880239521</v>
      </c>
      <c r="F17" s="8">
        <f>SUM(F12:F16)</f>
        <v>60</v>
      </c>
      <c r="G17" s="9">
        <f t="shared" si="1"/>
        <v>35.928143712574851</v>
      </c>
      <c r="H17" s="8">
        <f>SUM(H12:H16)</f>
        <v>64</v>
      </c>
      <c r="I17" s="9">
        <f t="shared" si="2"/>
        <v>38.323353293413177</v>
      </c>
      <c r="J17" s="8">
        <f>SUM(J12:J16)</f>
        <v>18</v>
      </c>
      <c r="K17" s="9">
        <f t="shared" si="3"/>
        <v>10.778443113772456</v>
      </c>
      <c r="L17" s="8">
        <f>SUM(L12:L16)</f>
        <v>0</v>
      </c>
      <c r="M17" s="9">
        <f t="shared" si="4"/>
        <v>0</v>
      </c>
      <c r="N17" s="8">
        <f>SUM(N12:N16)</f>
        <v>156</v>
      </c>
      <c r="O17" s="8">
        <f>SUM(O12:O16)</f>
        <v>14</v>
      </c>
      <c r="P17" s="9">
        <f t="shared" si="6"/>
        <v>8.9743589743589745</v>
      </c>
      <c r="Q17" s="8">
        <f>SUM(Q12:Q16)</f>
        <v>25</v>
      </c>
      <c r="R17" s="9">
        <f t="shared" si="7"/>
        <v>16.025641025641026</v>
      </c>
      <c r="S17" s="8">
        <f>SUM(S12:S16)</f>
        <v>71</v>
      </c>
      <c r="T17" s="9">
        <f t="shared" si="8"/>
        <v>45.512820512820511</v>
      </c>
      <c r="U17" s="8">
        <f>SUM(U12:U16)</f>
        <v>45</v>
      </c>
      <c r="V17" s="9">
        <f t="shared" si="9"/>
        <v>28.846153846153847</v>
      </c>
      <c r="W17" s="8">
        <f>SUM(W12:W16)</f>
        <v>0</v>
      </c>
      <c r="X17" s="9">
        <f t="shared" si="10"/>
        <v>0</v>
      </c>
      <c r="Y17" s="8">
        <f t="shared" si="5"/>
        <v>-11</v>
      </c>
      <c r="Z17" s="9">
        <f t="shared" si="5"/>
        <v>-5.9957009058805468</v>
      </c>
      <c r="AA17" s="8">
        <f t="shared" si="5"/>
        <v>-35</v>
      </c>
      <c r="AB17" s="9">
        <f t="shared" si="5"/>
        <v>-19.902502686933826</v>
      </c>
      <c r="AC17" s="8">
        <f t="shared" si="5"/>
        <v>7</v>
      </c>
      <c r="AD17" s="9">
        <f t="shared" si="5"/>
        <v>7.1894672194073337</v>
      </c>
      <c r="AE17" s="8">
        <f t="shared" si="5"/>
        <v>27</v>
      </c>
      <c r="AF17" s="9">
        <f t="shared" si="5"/>
        <v>18.067710732381393</v>
      </c>
      <c r="AG17" s="8">
        <f t="shared" si="5"/>
        <v>0</v>
      </c>
      <c r="AH17" s="10">
        <f t="shared" si="5"/>
        <v>0</v>
      </c>
    </row>
    <row r="18" spans="1:34" ht="15" customHeight="1" x14ac:dyDescent="0.2">
      <c r="A18" s="111"/>
      <c r="B18" s="4">
        <v>42376</v>
      </c>
      <c r="C18" s="35">
        <v>35</v>
      </c>
      <c r="D18" s="36">
        <v>10</v>
      </c>
      <c r="E18" s="37">
        <f t="shared" si="0"/>
        <v>28.571428571428573</v>
      </c>
      <c r="F18" s="36">
        <v>10</v>
      </c>
      <c r="G18" s="37">
        <f t="shared" si="1"/>
        <v>28.571428571428573</v>
      </c>
      <c r="H18" s="36">
        <v>14</v>
      </c>
      <c r="I18" s="37">
        <f t="shared" si="2"/>
        <v>40</v>
      </c>
      <c r="J18" s="36">
        <v>1</v>
      </c>
      <c r="K18" s="37">
        <f t="shared" si="3"/>
        <v>2.8571428571428572</v>
      </c>
      <c r="L18" s="38"/>
      <c r="M18" s="37">
        <f t="shared" si="4"/>
        <v>0</v>
      </c>
      <c r="N18" s="5">
        <v>35</v>
      </c>
      <c r="O18" s="5">
        <v>2</v>
      </c>
      <c r="P18" s="6">
        <f t="shared" si="6"/>
        <v>5.7142857142857144</v>
      </c>
      <c r="Q18" s="5">
        <v>17</v>
      </c>
      <c r="R18" s="6">
        <f t="shared" si="7"/>
        <v>48.571428571428577</v>
      </c>
      <c r="S18" s="5">
        <v>15</v>
      </c>
      <c r="T18" s="6">
        <f t="shared" si="8"/>
        <v>42.857142857142861</v>
      </c>
      <c r="U18" s="5">
        <v>1</v>
      </c>
      <c r="V18" s="6">
        <f t="shared" si="9"/>
        <v>2.8571428571428572</v>
      </c>
      <c r="W18" s="5">
        <v>0</v>
      </c>
      <c r="X18" s="6">
        <f t="shared" si="10"/>
        <v>0</v>
      </c>
      <c r="Y18" s="16">
        <f t="shared" si="5"/>
        <v>-8</v>
      </c>
      <c r="Z18" s="6">
        <f t="shared" si="5"/>
        <v>-22.857142857142858</v>
      </c>
      <c r="AA18" s="16">
        <f t="shared" si="5"/>
        <v>7</v>
      </c>
      <c r="AB18" s="6">
        <f t="shared" si="5"/>
        <v>20.000000000000004</v>
      </c>
      <c r="AC18" s="16">
        <f t="shared" si="5"/>
        <v>1</v>
      </c>
      <c r="AD18" s="6">
        <f t="shared" si="5"/>
        <v>2.8571428571428612</v>
      </c>
      <c r="AE18" s="16">
        <f t="shared" si="5"/>
        <v>0</v>
      </c>
      <c r="AF18" s="6">
        <f t="shared" si="5"/>
        <v>0</v>
      </c>
      <c r="AG18" s="5"/>
      <c r="AH18" s="7">
        <f t="shared" si="5"/>
        <v>0</v>
      </c>
    </row>
    <row r="19" spans="1:34" ht="16.5" customHeight="1" x14ac:dyDescent="0.2">
      <c r="A19" s="113"/>
      <c r="B19" s="4">
        <v>42407</v>
      </c>
      <c r="C19" s="35">
        <v>35</v>
      </c>
      <c r="D19" s="36">
        <v>7</v>
      </c>
      <c r="E19" s="37">
        <f t="shared" si="0"/>
        <v>20</v>
      </c>
      <c r="F19" s="36">
        <v>11</v>
      </c>
      <c r="G19" s="37">
        <f t="shared" si="1"/>
        <v>31.428571428571431</v>
      </c>
      <c r="H19" s="36">
        <v>15</v>
      </c>
      <c r="I19" s="37">
        <f t="shared" si="2"/>
        <v>42.857142857142861</v>
      </c>
      <c r="J19" s="36">
        <v>2</v>
      </c>
      <c r="K19" s="37">
        <f t="shared" si="3"/>
        <v>5.7142857142857144</v>
      </c>
      <c r="L19" s="38"/>
      <c r="M19" s="37">
        <f t="shared" si="4"/>
        <v>0</v>
      </c>
      <c r="N19" s="5">
        <v>36</v>
      </c>
      <c r="O19" s="5"/>
      <c r="P19" s="6">
        <f t="shared" si="6"/>
        <v>0</v>
      </c>
      <c r="Q19" s="5">
        <v>9</v>
      </c>
      <c r="R19" s="6">
        <f t="shared" si="7"/>
        <v>25</v>
      </c>
      <c r="S19" s="5">
        <v>24</v>
      </c>
      <c r="T19" s="6">
        <f t="shared" si="8"/>
        <v>66.666666666666671</v>
      </c>
      <c r="U19" s="5">
        <v>3</v>
      </c>
      <c r="V19" s="6">
        <f t="shared" si="9"/>
        <v>8.3333333333333339</v>
      </c>
      <c r="W19" s="5">
        <v>0</v>
      </c>
      <c r="X19" s="6">
        <f t="shared" si="10"/>
        <v>0</v>
      </c>
      <c r="Y19" s="16">
        <f t="shared" si="5"/>
        <v>-7</v>
      </c>
      <c r="Z19" s="6">
        <f t="shared" si="5"/>
        <v>-20</v>
      </c>
      <c r="AA19" s="16">
        <f t="shared" si="5"/>
        <v>-2</v>
      </c>
      <c r="AB19" s="6">
        <f t="shared" si="5"/>
        <v>-6.4285714285714306</v>
      </c>
      <c r="AC19" s="16">
        <f t="shared" si="5"/>
        <v>9</v>
      </c>
      <c r="AD19" s="6">
        <f t="shared" si="5"/>
        <v>23.80952380952381</v>
      </c>
      <c r="AE19" s="16">
        <f t="shared" si="5"/>
        <v>1</v>
      </c>
      <c r="AF19" s="6">
        <f t="shared" si="5"/>
        <v>2.6190476190476195</v>
      </c>
      <c r="AG19" s="5"/>
      <c r="AH19" s="7">
        <f t="shared" si="5"/>
        <v>0</v>
      </c>
    </row>
    <row r="20" spans="1:34" s="26" customFormat="1" x14ac:dyDescent="0.2">
      <c r="A20" s="43"/>
      <c r="B20" s="12">
        <v>42436</v>
      </c>
      <c r="C20" s="35">
        <v>35</v>
      </c>
      <c r="D20" s="36">
        <v>5</v>
      </c>
      <c r="E20" s="37">
        <f t="shared" si="0"/>
        <v>14.285714285714286</v>
      </c>
      <c r="F20" s="36">
        <v>10</v>
      </c>
      <c r="G20" s="37">
        <f t="shared" si="1"/>
        <v>28.571428571428573</v>
      </c>
      <c r="H20" s="36">
        <v>16</v>
      </c>
      <c r="I20" s="37">
        <f t="shared" si="2"/>
        <v>45.714285714285715</v>
      </c>
      <c r="J20" s="36">
        <v>4</v>
      </c>
      <c r="K20" s="37">
        <f t="shared" si="3"/>
        <v>11.428571428571429</v>
      </c>
      <c r="L20" s="38"/>
      <c r="M20" s="37">
        <f t="shared" si="4"/>
        <v>0</v>
      </c>
      <c r="N20" s="5">
        <v>33</v>
      </c>
      <c r="O20" s="5"/>
      <c r="P20" s="6">
        <f t="shared" si="6"/>
        <v>0</v>
      </c>
      <c r="Q20" s="5">
        <v>4</v>
      </c>
      <c r="R20" s="6">
        <f t="shared" si="7"/>
        <v>12.121212121212121</v>
      </c>
      <c r="S20" s="5">
        <v>16</v>
      </c>
      <c r="T20" s="6">
        <f t="shared" si="8"/>
        <v>48.484848484848484</v>
      </c>
      <c r="U20" s="5">
        <v>13</v>
      </c>
      <c r="V20" s="6">
        <f t="shared" si="9"/>
        <v>39.393939393939391</v>
      </c>
      <c r="W20" s="5">
        <v>0</v>
      </c>
      <c r="X20" s="6">
        <f t="shared" si="10"/>
        <v>0</v>
      </c>
      <c r="Y20" s="16">
        <f t="shared" si="5"/>
        <v>-5</v>
      </c>
      <c r="Z20" s="6">
        <f t="shared" si="5"/>
        <v>-14.285714285714286</v>
      </c>
      <c r="AA20" s="16">
        <f t="shared" si="5"/>
        <v>-6</v>
      </c>
      <c r="AB20" s="6">
        <f t="shared" si="5"/>
        <v>-16.450216450216452</v>
      </c>
      <c r="AC20" s="16">
        <f t="shared" si="5"/>
        <v>0</v>
      </c>
      <c r="AD20" s="6">
        <f t="shared" si="5"/>
        <v>2.7705627705627691</v>
      </c>
      <c r="AE20" s="16">
        <f t="shared" si="5"/>
        <v>9</v>
      </c>
      <c r="AF20" s="6">
        <f t="shared" si="5"/>
        <v>27.96536796536796</v>
      </c>
      <c r="AG20" s="5"/>
      <c r="AH20" s="7">
        <f t="shared" si="5"/>
        <v>0</v>
      </c>
    </row>
    <row r="21" spans="1:34" s="25" customFormat="1" x14ac:dyDescent="0.2">
      <c r="A21" s="11"/>
      <c r="B21" s="12">
        <v>42467</v>
      </c>
      <c r="C21" s="35">
        <v>33</v>
      </c>
      <c r="D21" s="36">
        <v>5</v>
      </c>
      <c r="E21" s="37">
        <f t="shared" si="0"/>
        <v>15.15151515151515</v>
      </c>
      <c r="F21" s="36">
        <v>10</v>
      </c>
      <c r="G21" s="37">
        <f t="shared" si="1"/>
        <v>30.303030303030301</v>
      </c>
      <c r="H21" s="36">
        <v>16</v>
      </c>
      <c r="I21" s="37">
        <f t="shared" si="2"/>
        <v>48.484848484848484</v>
      </c>
      <c r="J21" s="36">
        <v>2</v>
      </c>
      <c r="K21" s="37">
        <f t="shared" si="3"/>
        <v>6.0606060606060606</v>
      </c>
      <c r="L21" s="38"/>
      <c r="M21" s="37">
        <f t="shared" si="4"/>
        <v>0</v>
      </c>
      <c r="N21" s="5">
        <v>31</v>
      </c>
      <c r="O21" s="13"/>
      <c r="P21" s="14">
        <f t="shared" si="6"/>
        <v>0</v>
      </c>
      <c r="Q21" s="13">
        <v>3</v>
      </c>
      <c r="R21" s="14">
        <f t="shared" si="7"/>
        <v>9.67741935483871</v>
      </c>
      <c r="S21" s="13">
        <v>14</v>
      </c>
      <c r="T21" s="14">
        <f t="shared" si="8"/>
        <v>45.161290322580648</v>
      </c>
      <c r="U21" s="13">
        <v>14</v>
      </c>
      <c r="V21" s="14">
        <f t="shared" si="9"/>
        <v>45.161290322580648</v>
      </c>
      <c r="W21" s="13">
        <v>0</v>
      </c>
      <c r="X21" s="14">
        <f t="shared" si="10"/>
        <v>0</v>
      </c>
      <c r="Y21" s="16">
        <f t="shared" si="5"/>
        <v>-5</v>
      </c>
      <c r="Z21" s="14">
        <f t="shared" si="5"/>
        <v>-15.15151515151515</v>
      </c>
      <c r="AA21" s="16">
        <f t="shared" si="5"/>
        <v>-7</v>
      </c>
      <c r="AB21" s="14">
        <f t="shared" si="5"/>
        <v>-20.625610948191593</v>
      </c>
      <c r="AC21" s="16">
        <f t="shared" si="5"/>
        <v>-2</v>
      </c>
      <c r="AD21" s="14">
        <f t="shared" si="5"/>
        <v>-3.3235581622678367</v>
      </c>
      <c r="AE21" s="16">
        <f t="shared" si="5"/>
        <v>12</v>
      </c>
      <c r="AF21" s="14">
        <f t="shared" si="5"/>
        <v>39.100684261974585</v>
      </c>
      <c r="AG21" s="13"/>
      <c r="AH21" s="15">
        <f t="shared" si="5"/>
        <v>0</v>
      </c>
    </row>
    <row r="22" spans="1:34" ht="15" customHeight="1" x14ac:dyDescent="0.2">
      <c r="A22" s="109" t="s">
        <v>14</v>
      </c>
      <c r="B22" s="110"/>
      <c r="C22" s="39">
        <v>138</v>
      </c>
      <c r="D22" s="40">
        <f>SUM(D18:D21)</f>
        <v>27</v>
      </c>
      <c r="E22" s="41">
        <f t="shared" si="0"/>
        <v>19.565217391304348</v>
      </c>
      <c r="F22" s="42">
        <f>SUM(F18:F21)</f>
        <v>41</v>
      </c>
      <c r="G22" s="41">
        <f t="shared" si="1"/>
        <v>29.710144927536234</v>
      </c>
      <c r="H22" s="42">
        <f>SUM(H18:H21)</f>
        <v>61</v>
      </c>
      <c r="I22" s="41">
        <f t="shared" si="2"/>
        <v>44.20289855072464</v>
      </c>
      <c r="J22" s="42">
        <f>SUM(J18:J21)</f>
        <v>9</v>
      </c>
      <c r="K22" s="41">
        <f t="shared" si="3"/>
        <v>6.5217391304347831</v>
      </c>
      <c r="L22" s="40">
        <f>SUM(L18:L21)</f>
        <v>0</v>
      </c>
      <c r="M22" s="41">
        <f t="shared" si="4"/>
        <v>0</v>
      </c>
      <c r="N22" s="8">
        <f>N18+N19+N20+N21</f>
        <v>135</v>
      </c>
      <c r="O22" s="16">
        <f>SUM(O18:O21)</f>
        <v>2</v>
      </c>
      <c r="P22" s="17">
        <f t="shared" si="6"/>
        <v>1.4814814814814814</v>
      </c>
      <c r="Q22" s="16">
        <f>SUM(Q18:Q21)</f>
        <v>33</v>
      </c>
      <c r="R22" s="17">
        <f t="shared" si="7"/>
        <v>24.444444444444443</v>
      </c>
      <c r="S22" s="16">
        <f>SUM(S18:S21)</f>
        <v>69</v>
      </c>
      <c r="T22" s="17">
        <f t="shared" si="8"/>
        <v>51.111111111111107</v>
      </c>
      <c r="U22" s="16">
        <f>SUM(U18:U21)</f>
        <v>31</v>
      </c>
      <c r="V22" s="17">
        <f t="shared" si="9"/>
        <v>22.962962962962962</v>
      </c>
      <c r="W22" s="16">
        <f>SUM(W18:W21)</f>
        <v>0</v>
      </c>
      <c r="X22" s="17">
        <f t="shared" si="10"/>
        <v>0</v>
      </c>
      <c r="Y22" s="16">
        <f t="shared" si="5"/>
        <v>-25</v>
      </c>
      <c r="Z22" s="17">
        <f t="shared" si="5"/>
        <v>-18.083735909822867</v>
      </c>
      <c r="AA22" s="16">
        <f t="shared" si="5"/>
        <v>-8</v>
      </c>
      <c r="AB22" s="17">
        <f t="shared" si="5"/>
        <v>-5.2657004830917913</v>
      </c>
      <c r="AC22" s="16">
        <f t="shared" si="5"/>
        <v>8</v>
      </c>
      <c r="AD22" s="17">
        <f t="shared" si="5"/>
        <v>6.9082125603864668</v>
      </c>
      <c r="AE22" s="16">
        <f t="shared" si="5"/>
        <v>22</v>
      </c>
      <c r="AF22" s="17">
        <f t="shared" si="5"/>
        <v>16.441223832528181</v>
      </c>
      <c r="AG22" s="16">
        <f t="shared" si="5"/>
        <v>0</v>
      </c>
      <c r="AH22" s="18">
        <f t="shared" si="5"/>
        <v>0</v>
      </c>
    </row>
    <row r="23" spans="1:34" x14ac:dyDescent="0.2">
      <c r="A23" s="111"/>
      <c r="B23" s="4">
        <v>42377</v>
      </c>
      <c r="C23" s="35">
        <v>35</v>
      </c>
      <c r="D23" s="36">
        <v>5</v>
      </c>
      <c r="E23" s="37">
        <f t="shared" si="0"/>
        <v>14.285714285714286</v>
      </c>
      <c r="F23" s="36">
        <v>15</v>
      </c>
      <c r="G23" s="37">
        <f t="shared" si="1"/>
        <v>42.857142857142861</v>
      </c>
      <c r="H23" s="36">
        <v>13</v>
      </c>
      <c r="I23" s="37">
        <f t="shared" si="2"/>
        <v>37.142857142857146</v>
      </c>
      <c r="J23" s="36">
        <v>2</v>
      </c>
      <c r="K23" s="37">
        <f t="shared" si="3"/>
        <v>5.7142857142857144</v>
      </c>
      <c r="L23" s="38"/>
      <c r="M23" s="37">
        <f t="shared" si="4"/>
        <v>0</v>
      </c>
      <c r="N23" s="5">
        <v>34</v>
      </c>
      <c r="O23" s="5">
        <v>4</v>
      </c>
      <c r="P23" s="6">
        <f t="shared" si="6"/>
        <v>11.76470588235294</v>
      </c>
      <c r="Q23" s="5">
        <v>19</v>
      </c>
      <c r="R23" s="6">
        <f t="shared" si="7"/>
        <v>55.882352941176464</v>
      </c>
      <c r="S23" s="5">
        <v>6</v>
      </c>
      <c r="T23" s="6">
        <f t="shared" si="8"/>
        <v>17.647058823529409</v>
      </c>
      <c r="U23" s="5">
        <v>5</v>
      </c>
      <c r="V23" s="6">
        <f t="shared" si="9"/>
        <v>14.705882352941176</v>
      </c>
      <c r="W23" s="5">
        <v>0</v>
      </c>
      <c r="X23" s="6">
        <f t="shared" si="10"/>
        <v>0</v>
      </c>
      <c r="Y23" s="8">
        <f t="shared" si="5"/>
        <v>-1</v>
      </c>
      <c r="Z23" s="6">
        <f t="shared" si="5"/>
        <v>-2.5210084033613462</v>
      </c>
      <c r="AA23" s="8">
        <f t="shared" si="5"/>
        <v>4</v>
      </c>
      <c r="AB23" s="6">
        <f t="shared" si="5"/>
        <v>13.025210084033603</v>
      </c>
      <c r="AC23" s="8">
        <f t="shared" si="5"/>
        <v>-7</v>
      </c>
      <c r="AD23" s="6">
        <f t="shared" si="5"/>
        <v>-19.495798319327736</v>
      </c>
      <c r="AE23" s="8">
        <f t="shared" si="5"/>
        <v>3</v>
      </c>
      <c r="AF23" s="6">
        <f t="shared" si="5"/>
        <v>8.9915966386554622</v>
      </c>
      <c r="AG23" s="5"/>
      <c r="AH23" s="7">
        <f t="shared" si="5"/>
        <v>0</v>
      </c>
    </row>
    <row r="24" spans="1:34" x14ac:dyDescent="0.2">
      <c r="A24" s="112"/>
      <c r="B24" s="4">
        <v>42408</v>
      </c>
      <c r="C24" s="35">
        <v>37</v>
      </c>
      <c r="D24" s="36">
        <v>5</v>
      </c>
      <c r="E24" s="37">
        <f t="shared" si="0"/>
        <v>13.513513513513514</v>
      </c>
      <c r="F24" s="36">
        <v>21</v>
      </c>
      <c r="G24" s="37">
        <f t="shared" si="1"/>
        <v>56.756756756756758</v>
      </c>
      <c r="H24" s="36">
        <v>11</v>
      </c>
      <c r="I24" s="37">
        <f t="shared" si="2"/>
        <v>29.72972972972973</v>
      </c>
      <c r="J24" s="36">
        <v>0</v>
      </c>
      <c r="K24" s="37">
        <f t="shared" si="3"/>
        <v>0</v>
      </c>
      <c r="L24" s="38"/>
      <c r="M24" s="37">
        <f t="shared" si="4"/>
        <v>0</v>
      </c>
      <c r="N24" s="5">
        <v>32</v>
      </c>
      <c r="O24" s="5">
        <v>7</v>
      </c>
      <c r="P24" s="6">
        <f t="shared" si="6"/>
        <v>21.875</v>
      </c>
      <c r="Q24" s="5">
        <v>18</v>
      </c>
      <c r="R24" s="6">
        <f t="shared" si="7"/>
        <v>56.25</v>
      </c>
      <c r="S24" s="5">
        <v>9</v>
      </c>
      <c r="T24" s="6">
        <f t="shared" si="8"/>
        <v>28.125</v>
      </c>
      <c r="U24" s="5">
        <v>0</v>
      </c>
      <c r="V24" s="6">
        <f t="shared" si="9"/>
        <v>0</v>
      </c>
      <c r="W24" s="5">
        <v>0</v>
      </c>
      <c r="X24" s="6">
        <f t="shared" si="10"/>
        <v>0</v>
      </c>
      <c r="Y24" s="8">
        <f t="shared" si="5"/>
        <v>2</v>
      </c>
      <c r="Z24" s="6">
        <f t="shared" si="5"/>
        <v>8.361486486486486</v>
      </c>
      <c r="AA24" s="8">
        <f t="shared" si="5"/>
        <v>-3</v>
      </c>
      <c r="AB24" s="6">
        <f t="shared" si="5"/>
        <v>-0.50675675675675791</v>
      </c>
      <c r="AC24" s="8">
        <f t="shared" si="5"/>
        <v>-2</v>
      </c>
      <c r="AD24" s="6">
        <f t="shared" si="5"/>
        <v>-1.6047297297297298</v>
      </c>
      <c r="AE24" s="8">
        <f t="shared" si="5"/>
        <v>0</v>
      </c>
      <c r="AF24" s="6">
        <f t="shared" si="5"/>
        <v>0</v>
      </c>
      <c r="AG24" s="5"/>
      <c r="AH24" s="7">
        <f t="shared" si="5"/>
        <v>0</v>
      </c>
    </row>
    <row r="25" spans="1:34" s="25" customFormat="1" x14ac:dyDescent="0.2">
      <c r="A25" s="113"/>
      <c r="B25" s="4">
        <v>42437</v>
      </c>
      <c r="C25" s="35">
        <v>31</v>
      </c>
      <c r="D25" s="36">
        <v>10</v>
      </c>
      <c r="E25" s="37">
        <f t="shared" si="0"/>
        <v>32.258064516129032</v>
      </c>
      <c r="F25" s="36">
        <v>15</v>
      </c>
      <c r="G25" s="37">
        <f t="shared" si="1"/>
        <v>48.387096774193552</v>
      </c>
      <c r="H25" s="36">
        <v>4</v>
      </c>
      <c r="I25" s="37">
        <f t="shared" si="2"/>
        <v>12.903225806451614</v>
      </c>
      <c r="J25" s="36">
        <v>2</v>
      </c>
      <c r="K25" s="37">
        <f t="shared" si="3"/>
        <v>6.4516129032258069</v>
      </c>
      <c r="L25" s="38"/>
      <c r="M25" s="37">
        <f t="shared" si="4"/>
        <v>0</v>
      </c>
      <c r="N25" s="5">
        <v>34</v>
      </c>
      <c r="O25" s="5">
        <v>8</v>
      </c>
      <c r="P25" s="6">
        <f t="shared" si="6"/>
        <v>23.52941176470588</v>
      </c>
      <c r="Q25" s="5">
        <v>16</v>
      </c>
      <c r="R25" s="6">
        <f t="shared" si="7"/>
        <v>47.058823529411761</v>
      </c>
      <c r="S25" s="5">
        <v>7</v>
      </c>
      <c r="T25" s="6">
        <f t="shared" si="8"/>
        <v>20.588235294117645</v>
      </c>
      <c r="U25" s="5">
        <v>1</v>
      </c>
      <c r="V25" s="6">
        <f t="shared" si="9"/>
        <v>2.9411764705882351</v>
      </c>
      <c r="W25" s="5">
        <v>0</v>
      </c>
      <c r="X25" s="6">
        <f t="shared" si="10"/>
        <v>0</v>
      </c>
      <c r="Y25" s="8">
        <f t="shared" si="5"/>
        <v>-2</v>
      </c>
      <c r="Z25" s="6">
        <f t="shared" si="5"/>
        <v>-8.7286527514231516</v>
      </c>
      <c r="AA25" s="8">
        <f t="shared" si="5"/>
        <v>1</v>
      </c>
      <c r="AB25" s="6">
        <f t="shared" si="5"/>
        <v>-1.3282732447817907</v>
      </c>
      <c r="AC25" s="8">
        <f t="shared" si="5"/>
        <v>3</v>
      </c>
      <c r="AD25" s="6">
        <f t="shared" si="5"/>
        <v>7.6850094876660311</v>
      </c>
      <c r="AE25" s="8">
        <f t="shared" si="5"/>
        <v>-1</v>
      </c>
      <c r="AF25" s="6">
        <f t="shared" si="5"/>
        <v>-3.5104364326375719</v>
      </c>
      <c r="AG25" s="5"/>
      <c r="AH25" s="7">
        <f t="shared" si="5"/>
        <v>0</v>
      </c>
    </row>
    <row r="26" spans="1:34" s="26" customFormat="1" ht="22.5" customHeight="1" x14ac:dyDescent="0.2">
      <c r="A26" s="109" t="s">
        <v>14</v>
      </c>
      <c r="B26" s="110"/>
      <c r="C26" s="39">
        <f>SUM(C23:C25)</f>
        <v>103</v>
      </c>
      <c r="D26" s="40">
        <f>D23+D24+D25</f>
        <v>20</v>
      </c>
      <c r="E26" s="41">
        <f t="shared" si="0"/>
        <v>19.417475728155338</v>
      </c>
      <c r="F26" s="42">
        <f>F23+F24+F25</f>
        <v>51</v>
      </c>
      <c r="G26" s="41">
        <f t="shared" si="1"/>
        <v>49.514563106796118</v>
      </c>
      <c r="H26" s="42">
        <f>H23+H24+H25</f>
        <v>28</v>
      </c>
      <c r="I26" s="41">
        <f t="shared" si="2"/>
        <v>27.184466019417474</v>
      </c>
      <c r="J26" s="42">
        <v>4</v>
      </c>
      <c r="K26" s="41">
        <f t="shared" si="3"/>
        <v>3.883495145631068</v>
      </c>
      <c r="L26" s="40">
        <f>SUM(L23:L25)</f>
        <v>0</v>
      </c>
      <c r="M26" s="41">
        <f t="shared" si="4"/>
        <v>0</v>
      </c>
      <c r="N26" s="8">
        <f>SUM(N23:N25)</f>
        <v>100</v>
      </c>
      <c r="O26" s="8">
        <f>SUM(O23:O25)</f>
        <v>19</v>
      </c>
      <c r="P26" s="9">
        <f t="shared" si="6"/>
        <v>19</v>
      </c>
      <c r="Q26" s="8">
        <f>SUM(Q23:Q25)</f>
        <v>53</v>
      </c>
      <c r="R26" s="9">
        <f t="shared" si="7"/>
        <v>53</v>
      </c>
      <c r="S26" s="8">
        <f>SUM(S23:S25)</f>
        <v>22</v>
      </c>
      <c r="T26" s="9">
        <f t="shared" si="8"/>
        <v>22</v>
      </c>
      <c r="U26" s="8">
        <f>SUM(U23:U25)</f>
        <v>6</v>
      </c>
      <c r="V26" s="9">
        <f t="shared" si="9"/>
        <v>6</v>
      </c>
      <c r="W26" s="8">
        <f>SUM(W23:W25)</f>
        <v>0</v>
      </c>
      <c r="X26" s="9">
        <f t="shared" si="10"/>
        <v>0</v>
      </c>
      <c r="Y26" s="8">
        <f t="shared" si="5"/>
        <v>-1</v>
      </c>
      <c r="Z26" s="9">
        <f t="shared" si="5"/>
        <v>-0.41747572815533829</v>
      </c>
      <c r="AA26" s="8">
        <f t="shared" si="5"/>
        <v>2</v>
      </c>
      <c r="AB26" s="9">
        <f t="shared" si="5"/>
        <v>3.4854368932038824</v>
      </c>
      <c r="AC26" s="8">
        <f t="shared" si="5"/>
        <v>-6</v>
      </c>
      <c r="AD26" s="9">
        <f t="shared" si="5"/>
        <v>-5.1844660194174743</v>
      </c>
      <c r="AE26" s="8">
        <f t="shared" si="5"/>
        <v>2</v>
      </c>
      <c r="AF26" s="9">
        <f t="shared" si="5"/>
        <v>2.116504854368932</v>
      </c>
      <c r="AG26" s="8">
        <f t="shared" si="5"/>
        <v>0</v>
      </c>
      <c r="AH26" s="10">
        <f t="shared" si="5"/>
        <v>0</v>
      </c>
    </row>
    <row r="27" spans="1:34" s="26" customFormat="1" x14ac:dyDescent="0.2">
      <c r="A27" s="11"/>
      <c r="B27" s="12">
        <v>42378</v>
      </c>
      <c r="C27" s="35">
        <v>36</v>
      </c>
      <c r="D27" s="36">
        <v>3</v>
      </c>
      <c r="E27" s="37">
        <f t="shared" si="0"/>
        <v>8.3333333333333339</v>
      </c>
      <c r="F27" s="36">
        <v>15</v>
      </c>
      <c r="G27" s="37">
        <f t="shared" si="1"/>
        <v>41.666666666666671</v>
      </c>
      <c r="H27" s="36">
        <v>18</v>
      </c>
      <c r="I27" s="37">
        <f t="shared" si="2"/>
        <v>50</v>
      </c>
      <c r="J27" s="36"/>
      <c r="K27" s="37">
        <f t="shared" si="3"/>
        <v>0</v>
      </c>
      <c r="L27" s="38">
        <v>0</v>
      </c>
      <c r="M27" s="37">
        <f t="shared" si="4"/>
        <v>0</v>
      </c>
      <c r="N27" s="5">
        <v>34</v>
      </c>
      <c r="O27" s="13">
        <v>1</v>
      </c>
      <c r="P27" s="14">
        <f t="shared" si="6"/>
        <v>2.9411764705882351</v>
      </c>
      <c r="Q27" s="13">
        <v>24</v>
      </c>
      <c r="R27" s="14">
        <f t="shared" si="7"/>
        <v>70.588235294117638</v>
      </c>
      <c r="S27" s="13">
        <v>9</v>
      </c>
      <c r="T27" s="14">
        <f t="shared" si="8"/>
        <v>26.470588235294116</v>
      </c>
      <c r="U27" s="13"/>
      <c r="V27" s="14">
        <f t="shared" si="9"/>
        <v>0</v>
      </c>
      <c r="W27" s="13"/>
      <c r="X27" s="14">
        <f t="shared" si="10"/>
        <v>0</v>
      </c>
      <c r="Y27" s="8">
        <f t="shared" ref="Y27:AH29" si="11">O27-D27</f>
        <v>-2</v>
      </c>
      <c r="Z27" s="14">
        <f t="shared" si="5"/>
        <v>-5.3921568627450984</v>
      </c>
      <c r="AA27" s="8">
        <f t="shared" si="11"/>
        <v>9</v>
      </c>
      <c r="AB27" s="14">
        <f t="shared" si="5"/>
        <v>28.921568627450966</v>
      </c>
      <c r="AC27" s="8">
        <f t="shared" si="11"/>
        <v>-9</v>
      </c>
      <c r="AD27" s="14">
        <f t="shared" si="5"/>
        <v>-23.529411764705884</v>
      </c>
      <c r="AE27" s="13"/>
      <c r="AF27" s="14">
        <f t="shared" si="5"/>
        <v>0</v>
      </c>
      <c r="AG27" s="13"/>
      <c r="AH27" s="15">
        <f t="shared" si="5"/>
        <v>0</v>
      </c>
    </row>
    <row r="28" spans="1:34" s="25" customFormat="1" x14ac:dyDescent="0.2">
      <c r="A28" s="11"/>
      <c r="B28" s="12">
        <v>42409</v>
      </c>
      <c r="C28" s="35">
        <v>35</v>
      </c>
      <c r="D28" s="36">
        <v>3</v>
      </c>
      <c r="E28" s="37">
        <f t="shared" si="0"/>
        <v>8.5714285714285712</v>
      </c>
      <c r="F28" s="36">
        <v>17</v>
      </c>
      <c r="G28" s="37">
        <f t="shared" si="1"/>
        <v>48.571428571428577</v>
      </c>
      <c r="H28" s="36">
        <v>15</v>
      </c>
      <c r="I28" s="37">
        <f t="shared" si="2"/>
        <v>42.857142857142861</v>
      </c>
      <c r="J28" s="36"/>
      <c r="K28" s="37">
        <f t="shared" si="3"/>
        <v>0</v>
      </c>
      <c r="L28" s="38">
        <v>0</v>
      </c>
      <c r="M28" s="37">
        <f t="shared" si="4"/>
        <v>0</v>
      </c>
      <c r="N28" s="5">
        <v>35</v>
      </c>
      <c r="O28" s="13">
        <v>1</v>
      </c>
      <c r="P28" s="14">
        <f t="shared" si="6"/>
        <v>2.8571428571428572</v>
      </c>
      <c r="Q28" s="13">
        <v>27</v>
      </c>
      <c r="R28" s="14">
        <f t="shared" si="7"/>
        <v>77.142857142857153</v>
      </c>
      <c r="S28" s="13">
        <v>7</v>
      </c>
      <c r="T28" s="14">
        <f t="shared" si="8"/>
        <v>20</v>
      </c>
      <c r="U28" s="13"/>
      <c r="V28" s="14">
        <f t="shared" si="9"/>
        <v>0</v>
      </c>
      <c r="W28" s="13"/>
      <c r="X28" s="14">
        <f t="shared" si="10"/>
        <v>0</v>
      </c>
      <c r="Y28" s="8">
        <f t="shared" si="11"/>
        <v>-2</v>
      </c>
      <c r="Z28" s="14">
        <f t="shared" si="5"/>
        <v>-5.7142857142857135</v>
      </c>
      <c r="AA28" s="8">
        <f t="shared" si="11"/>
        <v>10</v>
      </c>
      <c r="AB28" s="14">
        <f t="shared" si="5"/>
        <v>28.571428571428577</v>
      </c>
      <c r="AC28" s="8">
        <f t="shared" si="11"/>
        <v>-8</v>
      </c>
      <c r="AD28" s="14">
        <f t="shared" si="5"/>
        <v>-22.857142857142861</v>
      </c>
      <c r="AE28" s="13"/>
      <c r="AF28" s="14">
        <f t="shared" si="5"/>
        <v>0</v>
      </c>
      <c r="AG28" s="13"/>
      <c r="AH28" s="15">
        <f t="shared" si="5"/>
        <v>0</v>
      </c>
    </row>
    <row r="29" spans="1:34" ht="13.5" thickBot="1" x14ac:dyDescent="0.25">
      <c r="A29" s="104" t="s">
        <v>14</v>
      </c>
      <c r="B29" s="105"/>
      <c r="C29" s="39">
        <f>SUM(C27:C28)</f>
        <v>71</v>
      </c>
      <c r="D29" s="40">
        <f>D27+D28</f>
        <v>6</v>
      </c>
      <c r="E29" s="41">
        <f t="shared" si="0"/>
        <v>8.4507042253521139</v>
      </c>
      <c r="F29" s="42">
        <f>F27+F28</f>
        <v>32</v>
      </c>
      <c r="G29" s="41">
        <f t="shared" si="1"/>
        <v>45.070422535211272</v>
      </c>
      <c r="H29" s="42">
        <f>H27+H28</f>
        <v>33</v>
      </c>
      <c r="I29" s="41">
        <f t="shared" si="2"/>
        <v>46.478873239436624</v>
      </c>
      <c r="J29" s="42">
        <f>SUM(J27:J28)</f>
        <v>0</v>
      </c>
      <c r="K29" s="41">
        <f t="shared" si="3"/>
        <v>0</v>
      </c>
      <c r="L29" s="40">
        <f>SUM(L27:L28)</f>
        <v>0</v>
      </c>
      <c r="M29" s="41">
        <f t="shared" si="4"/>
        <v>0</v>
      </c>
      <c r="N29" s="19">
        <f>SUM(N27:N28)</f>
        <v>69</v>
      </c>
      <c r="O29" s="19">
        <f>SUM(O27:O28)</f>
        <v>2</v>
      </c>
      <c r="P29" s="20">
        <f t="shared" si="6"/>
        <v>2.8985507246376816</v>
      </c>
      <c r="Q29" s="19">
        <f>SUM(Q27:Q28)</f>
        <v>51</v>
      </c>
      <c r="R29" s="20">
        <f t="shared" si="7"/>
        <v>73.913043478260875</v>
      </c>
      <c r="S29" s="19">
        <f>SUM(S27:S28)</f>
        <v>16</v>
      </c>
      <c r="T29" s="20">
        <f t="shared" si="8"/>
        <v>23.188405797101453</v>
      </c>
      <c r="U29" s="19">
        <f>SUM(U27:U28)</f>
        <v>0</v>
      </c>
      <c r="V29" s="20">
        <f t="shared" si="9"/>
        <v>0</v>
      </c>
      <c r="W29" s="19">
        <f>SUM(W27:W28)</f>
        <v>0</v>
      </c>
      <c r="X29" s="20">
        <f t="shared" si="10"/>
        <v>0</v>
      </c>
      <c r="Y29" s="8">
        <f t="shared" si="11"/>
        <v>-4</v>
      </c>
      <c r="Z29" s="9">
        <f t="shared" si="11"/>
        <v>-5.5521535007144323</v>
      </c>
      <c r="AA29" s="8">
        <f t="shared" si="11"/>
        <v>19</v>
      </c>
      <c r="AB29" s="9">
        <f t="shared" si="11"/>
        <v>28.842620943049603</v>
      </c>
      <c r="AC29" s="8">
        <f t="shared" si="11"/>
        <v>-17</v>
      </c>
      <c r="AD29" s="9">
        <f t="shared" si="11"/>
        <v>-23.290467442335171</v>
      </c>
      <c r="AE29" s="8">
        <f t="shared" si="11"/>
        <v>0</v>
      </c>
      <c r="AF29" s="9">
        <f t="shared" si="11"/>
        <v>0</v>
      </c>
      <c r="AG29" s="8">
        <f t="shared" si="11"/>
        <v>0</v>
      </c>
      <c r="AH29" s="10">
        <f t="shared" si="11"/>
        <v>0</v>
      </c>
    </row>
    <row r="30" spans="1:34" ht="13.5" thickTop="1" x14ac:dyDescent="0.2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x14ac:dyDescent="0.2">
      <c r="A31" s="29" t="s">
        <v>31</v>
      </c>
      <c r="B31" s="30"/>
      <c r="C31" s="2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x14ac:dyDescent="0.2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8" spans="1:32" x14ac:dyDescent="0.2">
      <c r="A38" s="33"/>
      <c r="B38" s="33"/>
      <c r="C38" s="33"/>
      <c r="D38" s="33"/>
      <c r="E38" s="33"/>
    </row>
    <row r="43" spans="1:32" x14ac:dyDescent="0.2">
      <c r="U43" s="34"/>
      <c r="V43" s="34"/>
      <c r="W43" s="34"/>
      <c r="X43" s="34"/>
      <c r="Y43" s="34"/>
      <c r="Z43" s="34"/>
      <c r="AA43" s="34"/>
    </row>
    <row r="44" spans="1:32" x14ac:dyDescent="0.2">
      <c r="Y44" s="33"/>
      <c r="Z44" s="33"/>
      <c r="AA44" s="33"/>
      <c r="AE44" s="33"/>
      <c r="AF44" s="33"/>
    </row>
    <row r="45" spans="1:32" x14ac:dyDescent="0.2">
      <c r="Z45" s="33"/>
      <c r="AA45" s="33"/>
      <c r="AB45" s="33"/>
      <c r="AC45" s="33"/>
      <c r="AD45" s="33"/>
      <c r="AE45" s="33"/>
      <c r="AF45" s="33"/>
    </row>
    <row r="46" spans="1:32" x14ac:dyDescent="0.2">
      <c r="Z46" s="33"/>
      <c r="AA46" s="33"/>
      <c r="AB46" s="33"/>
      <c r="AC46" s="33"/>
      <c r="AD46" s="33"/>
      <c r="AE46" s="33"/>
      <c r="AF46" s="33"/>
    </row>
    <row r="47" spans="1:32" x14ac:dyDescent="0.2">
      <c r="X47" s="106"/>
      <c r="Y47" s="106"/>
      <c r="Z47" s="106"/>
      <c r="AA47" s="106"/>
      <c r="AB47" s="106"/>
      <c r="AE47" s="33"/>
      <c r="AF47" s="33"/>
    </row>
  </sheetData>
  <mergeCells count="38">
    <mergeCell ref="K6:AG6"/>
    <mergeCell ref="D9:M9"/>
    <mergeCell ref="N9:N11"/>
    <mergeCell ref="H10:I10"/>
    <mergeCell ref="R1:AF1"/>
    <mergeCell ref="R2:AF2"/>
    <mergeCell ref="K4:AG4"/>
    <mergeCell ref="K5:AG5"/>
    <mergeCell ref="A1:K1"/>
    <mergeCell ref="A2:K2"/>
    <mergeCell ref="O10:P10"/>
    <mergeCell ref="L10:M10"/>
    <mergeCell ref="O9:X9"/>
    <mergeCell ref="C9:C11"/>
    <mergeCell ref="AG10:AH10"/>
    <mergeCell ref="Y9:AH9"/>
    <mergeCell ref="AE10:AF10"/>
    <mergeCell ref="S10:T10"/>
    <mergeCell ref="AC10:AD10"/>
    <mergeCell ref="AA10:AB10"/>
    <mergeCell ref="W10:X10"/>
    <mergeCell ref="Y10:Z10"/>
    <mergeCell ref="A29:B29"/>
    <mergeCell ref="X47:AB47"/>
    <mergeCell ref="Q10:R10"/>
    <mergeCell ref="U10:V10"/>
    <mergeCell ref="A22:B22"/>
    <mergeCell ref="A23:A25"/>
    <mergeCell ref="A26:B26"/>
    <mergeCell ref="J10:K10"/>
    <mergeCell ref="A18:A19"/>
    <mergeCell ref="D10:E10"/>
    <mergeCell ref="F10:G10"/>
    <mergeCell ref="A9:A11"/>
    <mergeCell ref="B9:B11"/>
    <mergeCell ref="A15:A16"/>
    <mergeCell ref="A17:B17"/>
    <mergeCell ref="A12:A14"/>
  </mergeCells>
  <phoneticPr fontId="5" type="noConversion"/>
  <pageMargins left="0.19685039370078741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A4" workbookViewId="0">
      <selection activeCell="U19" sqref="U19"/>
    </sheetView>
  </sheetViews>
  <sheetFormatPr defaultRowHeight="12.75" x14ac:dyDescent="0.2"/>
  <cols>
    <col min="1" max="1" width="6.85546875" style="21" customWidth="1"/>
    <col min="2" max="2" width="5.140625" style="21" customWidth="1"/>
    <col min="3" max="3" width="5.42578125" style="21" customWidth="1"/>
    <col min="4" max="4" width="3.140625" style="21" customWidth="1"/>
    <col min="5" max="5" width="5.28515625" style="21" customWidth="1"/>
    <col min="6" max="6" width="3.28515625" style="21" customWidth="1"/>
    <col min="7" max="7" width="5.5703125" style="21" customWidth="1"/>
    <col min="8" max="8" width="4.28515625" style="21" customWidth="1"/>
    <col min="9" max="9" width="4.7109375" style="21" customWidth="1"/>
    <col min="10" max="10" width="3" style="21" customWidth="1"/>
    <col min="11" max="11" width="4.85546875" style="21" customWidth="1"/>
    <col min="12" max="12" width="3.140625" style="21" customWidth="1"/>
    <col min="13" max="13" width="4" style="21" customWidth="1"/>
    <col min="14" max="14" width="4.140625" style="21" customWidth="1"/>
    <col min="15" max="15" width="3.140625" style="21" customWidth="1"/>
    <col min="16" max="16" width="4.85546875" style="21" customWidth="1"/>
    <col min="17" max="17" width="3.140625" style="21" customWidth="1"/>
    <col min="18" max="18" width="5.85546875" style="21" customWidth="1"/>
    <col min="19" max="19" width="3.28515625" style="21" customWidth="1"/>
    <col min="20" max="20" width="5.5703125" style="21" customWidth="1"/>
    <col min="21" max="21" width="3.7109375" style="21" customWidth="1"/>
    <col min="22" max="22" width="5" style="21" customWidth="1"/>
    <col min="23" max="23" width="3.140625" style="21" customWidth="1"/>
    <col min="24" max="24" width="4.28515625" style="21" customWidth="1"/>
    <col min="25" max="25" width="3.7109375" style="21" customWidth="1"/>
    <col min="26" max="26" width="5.42578125" style="21" customWidth="1"/>
    <col min="27" max="27" width="5" style="21" customWidth="1"/>
    <col min="28" max="28" width="6.42578125" style="21" customWidth="1"/>
    <col min="29" max="29" width="3.5703125" style="21" customWidth="1"/>
    <col min="30" max="30" width="6.140625" style="21" customWidth="1"/>
    <col min="31" max="31" width="4.140625" style="21" customWidth="1"/>
    <col min="32" max="32" width="6.28515625" style="21" customWidth="1"/>
    <col min="33" max="33" width="3.28515625" style="21" customWidth="1"/>
    <col min="34" max="34" width="4.140625" style="21" customWidth="1"/>
    <col min="35" max="16384" width="9.140625" style="21"/>
  </cols>
  <sheetData>
    <row r="1" spans="1:36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R1" s="120" t="s">
        <v>2</v>
      </c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22"/>
    </row>
    <row r="2" spans="1:36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R2" s="120" t="s">
        <v>3</v>
      </c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22"/>
    </row>
    <row r="3" spans="1:36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36" x14ac:dyDescent="0.2">
      <c r="A4" s="23"/>
      <c r="B4" s="23"/>
      <c r="C4" s="23"/>
      <c r="K4" s="120" t="s">
        <v>4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6" x14ac:dyDescent="0.2">
      <c r="A5" s="23"/>
      <c r="B5" s="23"/>
      <c r="C5" s="23"/>
      <c r="K5" s="120" t="s">
        <v>21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J5" s="22"/>
    </row>
    <row r="6" spans="1:36" x14ac:dyDescent="0.2">
      <c r="A6" s="23"/>
      <c r="B6" s="23"/>
      <c r="C6" s="23"/>
      <c r="K6" s="120" t="s">
        <v>20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8" spans="1:36" ht="13.5" thickBot="1" x14ac:dyDescent="0.25">
      <c r="A8" s="24" t="s">
        <v>33</v>
      </c>
      <c r="B8" s="24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ht="57" customHeight="1" thickTop="1" x14ac:dyDescent="0.2">
      <c r="A9" s="114" t="s">
        <v>19</v>
      </c>
      <c r="B9" s="117" t="s">
        <v>5</v>
      </c>
      <c r="C9" s="122" t="s">
        <v>12</v>
      </c>
      <c r="D9" s="121" t="s">
        <v>16</v>
      </c>
      <c r="E9" s="121"/>
      <c r="F9" s="121"/>
      <c r="G9" s="121"/>
      <c r="H9" s="121"/>
      <c r="I9" s="121"/>
      <c r="J9" s="121"/>
      <c r="K9" s="121"/>
      <c r="L9" s="121"/>
      <c r="M9" s="121"/>
      <c r="N9" s="122" t="s">
        <v>12</v>
      </c>
      <c r="O9" s="121" t="s">
        <v>22</v>
      </c>
      <c r="P9" s="121"/>
      <c r="Q9" s="121"/>
      <c r="R9" s="121"/>
      <c r="S9" s="121"/>
      <c r="T9" s="121"/>
      <c r="U9" s="121"/>
      <c r="V9" s="121"/>
      <c r="W9" s="121"/>
      <c r="X9" s="121"/>
      <c r="Y9" s="121" t="s">
        <v>13</v>
      </c>
      <c r="Z9" s="121"/>
      <c r="AA9" s="121"/>
      <c r="AB9" s="121"/>
      <c r="AC9" s="121"/>
      <c r="AD9" s="121"/>
      <c r="AE9" s="121"/>
      <c r="AF9" s="121"/>
      <c r="AG9" s="121"/>
      <c r="AH9" s="127"/>
    </row>
    <row r="10" spans="1:36" x14ac:dyDescent="0.2">
      <c r="A10" s="115"/>
      <c r="B10" s="118"/>
      <c r="C10" s="123"/>
      <c r="D10" s="107" t="s">
        <v>6</v>
      </c>
      <c r="E10" s="108"/>
      <c r="F10" s="107" t="s">
        <v>8</v>
      </c>
      <c r="G10" s="108"/>
      <c r="H10" s="107" t="s">
        <v>9</v>
      </c>
      <c r="I10" s="108"/>
      <c r="J10" s="107" t="s">
        <v>10</v>
      </c>
      <c r="K10" s="108"/>
      <c r="L10" s="107" t="s">
        <v>11</v>
      </c>
      <c r="M10" s="108"/>
      <c r="N10" s="123"/>
      <c r="O10" s="107" t="s">
        <v>6</v>
      </c>
      <c r="P10" s="108"/>
      <c r="Q10" s="107" t="s">
        <v>8</v>
      </c>
      <c r="R10" s="108"/>
      <c r="S10" s="107" t="s">
        <v>9</v>
      </c>
      <c r="T10" s="108"/>
      <c r="U10" s="107" t="s">
        <v>10</v>
      </c>
      <c r="V10" s="108"/>
      <c r="W10" s="107" t="s">
        <v>11</v>
      </c>
      <c r="X10" s="108"/>
      <c r="Y10" s="107" t="s">
        <v>6</v>
      </c>
      <c r="Z10" s="108"/>
      <c r="AA10" s="107" t="s">
        <v>8</v>
      </c>
      <c r="AB10" s="108"/>
      <c r="AC10" s="107" t="s">
        <v>9</v>
      </c>
      <c r="AD10" s="108"/>
      <c r="AE10" s="107" t="s">
        <v>10</v>
      </c>
      <c r="AF10" s="108"/>
      <c r="AG10" s="107" t="s">
        <v>11</v>
      </c>
      <c r="AH10" s="126"/>
    </row>
    <row r="11" spans="1:36" ht="25.5" x14ac:dyDescent="0.2">
      <c r="A11" s="116"/>
      <c r="B11" s="119"/>
      <c r="C11" s="124"/>
      <c r="D11" s="1" t="s">
        <v>7</v>
      </c>
      <c r="E11" s="2" t="s">
        <v>15</v>
      </c>
      <c r="F11" s="1" t="s">
        <v>7</v>
      </c>
      <c r="G11" s="2" t="s">
        <v>15</v>
      </c>
      <c r="H11" s="1" t="s">
        <v>7</v>
      </c>
      <c r="I11" s="2" t="s">
        <v>15</v>
      </c>
      <c r="J11" s="1" t="s">
        <v>7</v>
      </c>
      <c r="K11" s="2" t="s">
        <v>15</v>
      </c>
      <c r="L11" s="1" t="s">
        <v>7</v>
      </c>
      <c r="M11" s="2" t="s">
        <v>15</v>
      </c>
      <c r="N11" s="124"/>
      <c r="O11" s="1" t="s">
        <v>7</v>
      </c>
      <c r="P11" s="2" t="s">
        <v>15</v>
      </c>
      <c r="Q11" s="1" t="s">
        <v>7</v>
      </c>
      <c r="R11" s="2" t="s">
        <v>15</v>
      </c>
      <c r="S11" s="1" t="s">
        <v>7</v>
      </c>
      <c r="T11" s="2" t="s">
        <v>15</v>
      </c>
      <c r="U11" s="1" t="s">
        <v>7</v>
      </c>
      <c r="V11" s="2" t="s">
        <v>15</v>
      </c>
      <c r="W11" s="1" t="s">
        <v>7</v>
      </c>
      <c r="X11" s="2" t="s">
        <v>15</v>
      </c>
      <c r="Y11" s="1" t="s">
        <v>7</v>
      </c>
      <c r="Z11" s="2" t="s">
        <v>15</v>
      </c>
      <c r="AA11" s="1" t="s">
        <v>7</v>
      </c>
      <c r="AB11" s="2" t="s">
        <v>15</v>
      </c>
      <c r="AC11" s="1" t="s">
        <v>7</v>
      </c>
      <c r="AD11" s="2" t="s">
        <v>15</v>
      </c>
      <c r="AE11" s="1" t="s">
        <v>7</v>
      </c>
      <c r="AF11" s="2" t="s">
        <v>15</v>
      </c>
      <c r="AG11" s="1" t="s">
        <v>7</v>
      </c>
      <c r="AH11" s="3" t="s">
        <v>15</v>
      </c>
    </row>
    <row r="12" spans="1:36" ht="17.25" customHeight="1" x14ac:dyDescent="0.2">
      <c r="A12" s="111"/>
      <c r="B12" s="4">
        <v>42375</v>
      </c>
      <c r="C12" s="35">
        <v>37</v>
      </c>
      <c r="D12" s="36">
        <v>10</v>
      </c>
      <c r="E12" s="37">
        <f t="shared" ref="E12:E29" si="0">D12/C12%</f>
        <v>27.027027027027028</v>
      </c>
      <c r="F12" s="36">
        <v>14</v>
      </c>
      <c r="G12" s="37">
        <f t="shared" ref="G12:G29" si="1">F12/C12%</f>
        <v>37.837837837837839</v>
      </c>
      <c r="H12" s="36">
        <v>13</v>
      </c>
      <c r="I12" s="37">
        <f t="shared" ref="I12:I29" si="2">H12/C12%</f>
        <v>35.135135135135137</v>
      </c>
      <c r="J12" s="36"/>
      <c r="K12" s="37">
        <f t="shared" ref="K12:K29" si="3">J12/C12%</f>
        <v>0</v>
      </c>
      <c r="L12" s="38"/>
      <c r="M12" s="37">
        <f t="shared" ref="M12:M29" si="4">L12/C12%</f>
        <v>0</v>
      </c>
      <c r="N12" s="5">
        <v>37</v>
      </c>
      <c r="O12" s="5">
        <v>12</v>
      </c>
      <c r="P12" s="6">
        <f>O12/N12%</f>
        <v>32.432432432432435</v>
      </c>
      <c r="Q12" s="5">
        <v>15</v>
      </c>
      <c r="R12" s="6">
        <f>Q12/N12%</f>
        <v>40.54054054054054</v>
      </c>
      <c r="S12" s="5">
        <v>10</v>
      </c>
      <c r="T12" s="6">
        <f>S12/N12%</f>
        <v>27.027027027027028</v>
      </c>
      <c r="U12" s="5">
        <v>0</v>
      </c>
      <c r="V12" s="6">
        <f>U12/N12%</f>
        <v>0</v>
      </c>
      <c r="W12" s="5"/>
      <c r="X12" s="6">
        <f>W12/N12%</f>
        <v>0</v>
      </c>
      <c r="Y12" s="8">
        <f t="shared" ref="Y12:AH28" si="5">O12-D12</f>
        <v>2</v>
      </c>
      <c r="Z12" s="6">
        <f t="shared" si="5"/>
        <v>5.405405405405407</v>
      </c>
      <c r="AA12" s="8">
        <f t="shared" si="5"/>
        <v>1</v>
      </c>
      <c r="AB12" s="6">
        <f t="shared" si="5"/>
        <v>2.7027027027027017</v>
      </c>
      <c r="AC12" s="8">
        <f t="shared" si="5"/>
        <v>-3</v>
      </c>
      <c r="AD12" s="6">
        <f t="shared" si="5"/>
        <v>-8.1081081081081088</v>
      </c>
      <c r="AE12" s="8">
        <f t="shared" si="5"/>
        <v>0</v>
      </c>
      <c r="AF12" s="6">
        <f t="shared" si="5"/>
        <v>0</v>
      </c>
      <c r="AG12" s="5"/>
      <c r="AH12" s="7">
        <f t="shared" si="5"/>
        <v>0</v>
      </c>
    </row>
    <row r="13" spans="1:36" ht="17.25" customHeight="1" x14ac:dyDescent="0.2">
      <c r="A13" s="112"/>
      <c r="B13" s="4">
        <v>42406</v>
      </c>
      <c r="C13" s="35">
        <v>32</v>
      </c>
      <c r="D13" s="36">
        <v>4</v>
      </c>
      <c r="E13" s="37">
        <f t="shared" si="0"/>
        <v>12.5</v>
      </c>
      <c r="F13" s="36">
        <v>9</v>
      </c>
      <c r="G13" s="37">
        <f t="shared" si="1"/>
        <v>28.125</v>
      </c>
      <c r="H13" s="36">
        <v>19</v>
      </c>
      <c r="I13" s="37">
        <f t="shared" si="2"/>
        <v>59.375</v>
      </c>
      <c r="J13" s="36"/>
      <c r="K13" s="37">
        <f t="shared" si="3"/>
        <v>0</v>
      </c>
      <c r="L13" s="38"/>
      <c r="M13" s="37">
        <f t="shared" si="4"/>
        <v>0</v>
      </c>
      <c r="N13" s="5">
        <v>29</v>
      </c>
      <c r="O13" s="5">
        <v>7</v>
      </c>
      <c r="P13" s="6">
        <f t="shared" ref="P13:P29" si="6">O13/N13%</f>
        <v>24.137931034482762</v>
      </c>
      <c r="Q13" s="5">
        <v>10</v>
      </c>
      <c r="R13" s="6">
        <f t="shared" ref="R13:R29" si="7">Q13/N13%</f>
        <v>34.482758620689658</v>
      </c>
      <c r="S13" s="5">
        <v>10</v>
      </c>
      <c r="T13" s="6">
        <f t="shared" ref="T13:T29" si="8">S13/N13%</f>
        <v>34.482758620689658</v>
      </c>
      <c r="U13" s="5">
        <v>2</v>
      </c>
      <c r="V13" s="6">
        <f t="shared" ref="V13:V29" si="9">U13/N13%</f>
        <v>6.8965517241379315</v>
      </c>
      <c r="W13" s="5"/>
      <c r="X13" s="6">
        <f t="shared" ref="X13:X29" si="10">W13/N13%</f>
        <v>0</v>
      </c>
      <c r="Y13" s="8">
        <f t="shared" si="5"/>
        <v>3</v>
      </c>
      <c r="Z13" s="6">
        <f t="shared" si="5"/>
        <v>11.637931034482762</v>
      </c>
      <c r="AA13" s="8">
        <f t="shared" si="5"/>
        <v>1</v>
      </c>
      <c r="AB13" s="6">
        <f t="shared" si="5"/>
        <v>6.3577586206896584</v>
      </c>
      <c r="AC13" s="8">
        <f t="shared" si="5"/>
        <v>-9</v>
      </c>
      <c r="AD13" s="6">
        <f t="shared" si="5"/>
        <v>-24.892241379310342</v>
      </c>
      <c r="AE13" s="8">
        <f t="shared" si="5"/>
        <v>2</v>
      </c>
      <c r="AF13" s="6">
        <f t="shared" si="5"/>
        <v>6.8965517241379315</v>
      </c>
      <c r="AG13" s="5"/>
      <c r="AH13" s="7">
        <f t="shared" si="5"/>
        <v>0</v>
      </c>
    </row>
    <row r="14" spans="1:36" ht="17.25" customHeight="1" x14ac:dyDescent="0.2">
      <c r="A14" s="113"/>
      <c r="B14" s="4">
        <v>42435</v>
      </c>
      <c r="C14" s="35">
        <v>29</v>
      </c>
      <c r="D14" s="36">
        <v>3</v>
      </c>
      <c r="E14" s="37">
        <f t="shared" si="0"/>
        <v>10.344827586206897</v>
      </c>
      <c r="F14" s="36">
        <v>7</v>
      </c>
      <c r="G14" s="37">
        <f t="shared" si="1"/>
        <v>24.137931034482762</v>
      </c>
      <c r="H14" s="36">
        <v>19</v>
      </c>
      <c r="I14" s="37">
        <f t="shared" si="2"/>
        <v>65.517241379310349</v>
      </c>
      <c r="J14" s="36"/>
      <c r="K14" s="37">
        <f t="shared" si="3"/>
        <v>0</v>
      </c>
      <c r="L14" s="38"/>
      <c r="M14" s="37">
        <f t="shared" si="4"/>
        <v>0</v>
      </c>
      <c r="N14" s="5">
        <v>24</v>
      </c>
      <c r="O14" s="5">
        <v>4</v>
      </c>
      <c r="P14" s="6">
        <f t="shared" si="6"/>
        <v>16.666666666666668</v>
      </c>
      <c r="Q14" s="5">
        <v>8</v>
      </c>
      <c r="R14" s="6">
        <f t="shared" si="7"/>
        <v>33.333333333333336</v>
      </c>
      <c r="S14" s="5">
        <v>12</v>
      </c>
      <c r="T14" s="6">
        <f t="shared" si="8"/>
        <v>50</v>
      </c>
      <c r="U14" s="5">
        <v>1</v>
      </c>
      <c r="V14" s="6">
        <f t="shared" si="9"/>
        <v>4.166666666666667</v>
      </c>
      <c r="W14" s="5"/>
      <c r="X14" s="6">
        <f t="shared" si="10"/>
        <v>0</v>
      </c>
      <c r="Y14" s="8">
        <f t="shared" si="5"/>
        <v>1</v>
      </c>
      <c r="Z14" s="6">
        <f t="shared" si="5"/>
        <v>6.3218390804597711</v>
      </c>
      <c r="AA14" s="8">
        <f t="shared" si="5"/>
        <v>1</v>
      </c>
      <c r="AB14" s="6">
        <f t="shared" si="5"/>
        <v>9.1954022988505741</v>
      </c>
      <c r="AC14" s="8">
        <f t="shared" si="5"/>
        <v>-7</v>
      </c>
      <c r="AD14" s="6">
        <f t="shared" si="5"/>
        <v>-15.517241379310349</v>
      </c>
      <c r="AE14" s="8">
        <f t="shared" si="5"/>
        <v>1</v>
      </c>
      <c r="AF14" s="6">
        <f t="shared" si="5"/>
        <v>4.166666666666667</v>
      </c>
      <c r="AG14" s="5"/>
      <c r="AH14" s="7">
        <f t="shared" si="5"/>
        <v>0</v>
      </c>
    </row>
    <row r="15" spans="1:36" ht="17.25" customHeight="1" x14ac:dyDescent="0.2">
      <c r="A15" s="111"/>
      <c r="B15" s="4">
        <v>42466</v>
      </c>
      <c r="C15" s="35">
        <v>34</v>
      </c>
      <c r="D15" s="36">
        <v>4</v>
      </c>
      <c r="E15" s="37">
        <f t="shared" si="0"/>
        <v>11.76470588235294</v>
      </c>
      <c r="F15" s="36">
        <v>10</v>
      </c>
      <c r="G15" s="37">
        <f t="shared" si="1"/>
        <v>29.411764705882351</v>
      </c>
      <c r="H15" s="36">
        <v>20</v>
      </c>
      <c r="I15" s="37">
        <f t="shared" si="2"/>
        <v>58.823529411764703</v>
      </c>
      <c r="J15" s="36"/>
      <c r="K15" s="37">
        <f t="shared" si="3"/>
        <v>0</v>
      </c>
      <c r="L15" s="38"/>
      <c r="M15" s="37">
        <f t="shared" si="4"/>
        <v>0</v>
      </c>
      <c r="N15" s="5">
        <v>32</v>
      </c>
      <c r="O15" s="5">
        <v>6</v>
      </c>
      <c r="P15" s="6">
        <f t="shared" si="6"/>
        <v>18.75</v>
      </c>
      <c r="Q15" s="5">
        <v>11</v>
      </c>
      <c r="R15" s="6">
        <f t="shared" si="7"/>
        <v>34.375</v>
      </c>
      <c r="S15" s="5">
        <v>14</v>
      </c>
      <c r="T15" s="6">
        <f t="shared" si="8"/>
        <v>43.75</v>
      </c>
      <c r="U15" s="5">
        <v>1</v>
      </c>
      <c r="V15" s="6">
        <f t="shared" si="9"/>
        <v>3.125</v>
      </c>
      <c r="W15" s="5"/>
      <c r="X15" s="6">
        <f t="shared" si="10"/>
        <v>0</v>
      </c>
      <c r="Y15" s="8">
        <f t="shared" si="5"/>
        <v>2</v>
      </c>
      <c r="Z15" s="6">
        <f t="shared" si="5"/>
        <v>6.9852941176470598</v>
      </c>
      <c r="AA15" s="8">
        <f t="shared" si="5"/>
        <v>1</v>
      </c>
      <c r="AB15" s="6">
        <f t="shared" si="5"/>
        <v>4.9632352941176485</v>
      </c>
      <c r="AC15" s="8">
        <f t="shared" si="5"/>
        <v>-6</v>
      </c>
      <c r="AD15" s="6">
        <f t="shared" si="5"/>
        <v>-15.073529411764703</v>
      </c>
      <c r="AE15" s="8">
        <f t="shared" si="5"/>
        <v>1</v>
      </c>
      <c r="AF15" s="6">
        <f t="shared" si="5"/>
        <v>3.125</v>
      </c>
      <c r="AG15" s="5"/>
      <c r="AH15" s="7">
        <f t="shared" si="5"/>
        <v>0</v>
      </c>
    </row>
    <row r="16" spans="1:36" ht="17.25" customHeight="1" x14ac:dyDescent="0.2">
      <c r="A16" s="113"/>
      <c r="B16" s="4">
        <v>42496</v>
      </c>
      <c r="C16" s="35">
        <v>35</v>
      </c>
      <c r="D16" s="36">
        <v>5</v>
      </c>
      <c r="E16" s="37">
        <f t="shared" si="0"/>
        <v>14.285714285714286</v>
      </c>
      <c r="F16" s="36">
        <v>10</v>
      </c>
      <c r="G16" s="37">
        <f t="shared" si="1"/>
        <v>28.571428571428573</v>
      </c>
      <c r="H16" s="36">
        <v>20</v>
      </c>
      <c r="I16" s="37">
        <f t="shared" si="2"/>
        <v>57.142857142857146</v>
      </c>
      <c r="J16" s="36"/>
      <c r="K16" s="37">
        <f t="shared" si="3"/>
        <v>0</v>
      </c>
      <c r="L16" s="38"/>
      <c r="M16" s="37">
        <f t="shared" si="4"/>
        <v>0</v>
      </c>
      <c r="N16" s="5">
        <v>34</v>
      </c>
      <c r="O16" s="5">
        <v>2</v>
      </c>
      <c r="P16" s="6">
        <f t="shared" si="6"/>
        <v>5.8823529411764701</v>
      </c>
      <c r="Q16" s="5">
        <v>13</v>
      </c>
      <c r="R16" s="6">
        <f t="shared" si="7"/>
        <v>38.235294117647058</v>
      </c>
      <c r="S16" s="5">
        <v>18</v>
      </c>
      <c r="T16" s="6">
        <f t="shared" si="8"/>
        <v>52.941176470588232</v>
      </c>
      <c r="U16" s="5"/>
      <c r="V16" s="6">
        <f t="shared" si="9"/>
        <v>0</v>
      </c>
      <c r="W16" s="5"/>
      <c r="X16" s="6">
        <f t="shared" si="10"/>
        <v>0</v>
      </c>
      <c r="Y16" s="8">
        <f t="shared" si="5"/>
        <v>-3</v>
      </c>
      <c r="Z16" s="6">
        <f t="shared" si="5"/>
        <v>-8.4033613445378172</v>
      </c>
      <c r="AA16" s="8">
        <f t="shared" si="5"/>
        <v>3</v>
      </c>
      <c r="AB16" s="6">
        <f t="shared" si="5"/>
        <v>9.663865546218485</v>
      </c>
      <c r="AC16" s="8">
        <f t="shared" si="5"/>
        <v>-2</v>
      </c>
      <c r="AD16" s="6">
        <f t="shared" si="5"/>
        <v>-4.201680672268914</v>
      </c>
      <c r="AE16" s="8">
        <f t="shared" si="5"/>
        <v>0</v>
      </c>
      <c r="AF16" s="6">
        <f t="shared" si="5"/>
        <v>0</v>
      </c>
      <c r="AG16" s="5"/>
      <c r="AH16" s="7">
        <f t="shared" si="5"/>
        <v>0</v>
      </c>
    </row>
    <row r="17" spans="1:34" s="25" customFormat="1" x14ac:dyDescent="0.2">
      <c r="A17" s="109" t="s">
        <v>14</v>
      </c>
      <c r="B17" s="110"/>
      <c r="C17" s="8">
        <f>SUM(C12:C16)</f>
        <v>167</v>
      </c>
      <c r="D17" s="8">
        <f>SUM(D12:D16)</f>
        <v>26</v>
      </c>
      <c r="E17" s="9">
        <f t="shared" si="0"/>
        <v>15.568862275449103</v>
      </c>
      <c r="F17" s="8">
        <f>SUM(F12:F16)</f>
        <v>50</v>
      </c>
      <c r="G17" s="9">
        <f t="shared" si="1"/>
        <v>29.940119760479043</v>
      </c>
      <c r="H17" s="8">
        <f>SUM(H12:H16)</f>
        <v>91</v>
      </c>
      <c r="I17" s="9">
        <f t="shared" si="2"/>
        <v>54.491017964071858</v>
      </c>
      <c r="J17" s="8">
        <f>SUM(J12:J16)</f>
        <v>0</v>
      </c>
      <c r="K17" s="9">
        <f t="shared" si="3"/>
        <v>0</v>
      </c>
      <c r="L17" s="8">
        <f>SUM(L12:L16)</f>
        <v>0</v>
      </c>
      <c r="M17" s="9">
        <f t="shared" si="4"/>
        <v>0</v>
      </c>
      <c r="N17" s="8">
        <f>SUM(N12:N16)</f>
        <v>156</v>
      </c>
      <c r="O17" s="8">
        <f>SUM(O12:O16)</f>
        <v>31</v>
      </c>
      <c r="P17" s="9">
        <f t="shared" si="6"/>
        <v>19.871794871794872</v>
      </c>
      <c r="Q17" s="8">
        <f>SUM(Q12:Q16)</f>
        <v>57</v>
      </c>
      <c r="R17" s="9">
        <f t="shared" si="7"/>
        <v>36.53846153846154</v>
      </c>
      <c r="S17" s="8">
        <f>SUM(S12:S16)</f>
        <v>64</v>
      </c>
      <c r="T17" s="9">
        <f t="shared" si="8"/>
        <v>41.025641025641022</v>
      </c>
      <c r="U17" s="8">
        <f>SUM(U12:U16)</f>
        <v>4</v>
      </c>
      <c r="V17" s="9">
        <f t="shared" si="9"/>
        <v>2.5641025641025639</v>
      </c>
      <c r="W17" s="8">
        <f>SUM(W12:W16)</f>
        <v>0</v>
      </c>
      <c r="X17" s="9">
        <f t="shared" si="10"/>
        <v>0</v>
      </c>
      <c r="Y17" s="8">
        <f t="shared" si="5"/>
        <v>5</v>
      </c>
      <c r="Z17" s="9">
        <f t="shared" si="5"/>
        <v>4.3029325963457694</v>
      </c>
      <c r="AA17" s="8">
        <f t="shared" si="5"/>
        <v>7</v>
      </c>
      <c r="AB17" s="9">
        <f t="shared" si="5"/>
        <v>6.5983417779824975</v>
      </c>
      <c r="AC17" s="8">
        <f t="shared" si="5"/>
        <v>-27</v>
      </c>
      <c r="AD17" s="9">
        <f t="shared" si="5"/>
        <v>-13.465376938430836</v>
      </c>
      <c r="AE17" s="8">
        <f t="shared" si="5"/>
        <v>4</v>
      </c>
      <c r="AF17" s="9">
        <f t="shared" si="5"/>
        <v>2.5641025641025639</v>
      </c>
      <c r="AG17" s="8">
        <f t="shared" si="5"/>
        <v>0</v>
      </c>
      <c r="AH17" s="10">
        <f t="shared" si="5"/>
        <v>0</v>
      </c>
    </row>
    <row r="18" spans="1:34" ht="15" customHeight="1" x14ac:dyDescent="0.2">
      <c r="A18" s="111"/>
      <c r="B18" s="4">
        <v>42376</v>
      </c>
      <c r="C18" s="35">
        <v>35</v>
      </c>
      <c r="D18" s="36">
        <v>14</v>
      </c>
      <c r="E18" s="37">
        <f t="shared" si="0"/>
        <v>40</v>
      </c>
      <c r="F18" s="36">
        <v>11</v>
      </c>
      <c r="G18" s="37">
        <f t="shared" si="1"/>
        <v>31.428571428571431</v>
      </c>
      <c r="H18" s="36">
        <v>10</v>
      </c>
      <c r="I18" s="37">
        <f t="shared" si="2"/>
        <v>28.571428571428573</v>
      </c>
      <c r="J18" s="36"/>
      <c r="K18" s="37">
        <f t="shared" si="3"/>
        <v>0</v>
      </c>
      <c r="L18" s="38"/>
      <c r="M18" s="37">
        <f t="shared" si="4"/>
        <v>0</v>
      </c>
      <c r="N18" s="5">
        <v>35</v>
      </c>
      <c r="O18" s="5">
        <v>2</v>
      </c>
      <c r="P18" s="6">
        <f t="shared" si="6"/>
        <v>5.7142857142857144</v>
      </c>
      <c r="Q18" s="5">
        <v>24</v>
      </c>
      <c r="R18" s="6">
        <f t="shared" si="7"/>
        <v>68.571428571428569</v>
      </c>
      <c r="S18" s="5">
        <v>9</v>
      </c>
      <c r="T18" s="6">
        <f t="shared" si="8"/>
        <v>25.714285714285715</v>
      </c>
      <c r="U18" s="5">
        <v>0</v>
      </c>
      <c r="V18" s="6">
        <f t="shared" si="9"/>
        <v>0</v>
      </c>
      <c r="W18" s="5">
        <v>0</v>
      </c>
      <c r="X18" s="6">
        <f t="shared" si="10"/>
        <v>0</v>
      </c>
      <c r="Y18" s="5"/>
      <c r="Z18" s="6">
        <f t="shared" si="5"/>
        <v>-34.285714285714285</v>
      </c>
      <c r="AA18" s="5"/>
      <c r="AB18" s="6">
        <f t="shared" si="5"/>
        <v>37.142857142857139</v>
      </c>
      <c r="AC18" s="5"/>
      <c r="AD18" s="6">
        <f t="shared" si="5"/>
        <v>-2.8571428571428577</v>
      </c>
      <c r="AE18" s="5"/>
      <c r="AF18" s="6">
        <f t="shared" si="5"/>
        <v>0</v>
      </c>
      <c r="AG18" s="5"/>
      <c r="AH18" s="7">
        <f t="shared" si="5"/>
        <v>0</v>
      </c>
    </row>
    <row r="19" spans="1:34" ht="21.75" customHeight="1" x14ac:dyDescent="0.2">
      <c r="A19" s="113"/>
      <c r="B19" s="4">
        <v>42407</v>
      </c>
      <c r="C19" s="35">
        <v>35</v>
      </c>
      <c r="D19" s="36">
        <v>5</v>
      </c>
      <c r="E19" s="37">
        <f t="shared" si="0"/>
        <v>14.285714285714286</v>
      </c>
      <c r="F19" s="36">
        <v>5</v>
      </c>
      <c r="G19" s="37">
        <f t="shared" si="1"/>
        <v>14.285714285714286</v>
      </c>
      <c r="H19" s="36">
        <v>25</v>
      </c>
      <c r="I19" s="37">
        <f t="shared" si="2"/>
        <v>71.428571428571431</v>
      </c>
      <c r="J19" s="36"/>
      <c r="K19" s="37">
        <f t="shared" si="3"/>
        <v>0</v>
      </c>
      <c r="L19" s="38"/>
      <c r="M19" s="37">
        <f t="shared" si="4"/>
        <v>0</v>
      </c>
      <c r="N19" s="5">
        <v>36</v>
      </c>
      <c r="O19" s="5">
        <v>1</v>
      </c>
      <c r="P19" s="6">
        <f t="shared" si="6"/>
        <v>2.7777777777777777</v>
      </c>
      <c r="Q19" s="5">
        <v>17</v>
      </c>
      <c r="R19" s="6">
        <f t="shared" si="7"/>
        <v>47.222222222222221</v>
      </c>
      <c r="S19" s="5">
        <v>16</v>
      </c>
      <c r="T19" s="6">
        <f t="shared" si="8"/>
        <v>44.444444444444443</v>
      </c>
      <c r="U19" s="5">
        <v>2</v>
      </c>
      <c r="V19" s="6">
        <f t="shared" si="9"/>
        <v>5.5555555555555554</v>
      </c>
      <c r="W19" s="5">
        <v>0</v>
      </c>
      <c r="X19" s="6">
        <f t="shared" si="10"/>
        <v>0</v>
      </c>
      <c r="Y19" s="16">
        <f t="shared" si="5"/>
        <v>-4</v>
      </c>
      <c r="Z19" s="6">
        <f t="shared" si="5"/>
        <v>-11.50793650793651</v>
      </c>
      <c r="AA19" s="16">
        <f t="shared" si="5"/>
        <v>12</v>
      </c>
      <c r="AB19" s="6">
        <f t="shared" si="5"/>
        <v>32.936507936507937</v>
      </c>
      <c r="AC19" s="16">
        <f t="shared" si="5"/>
        <v>-9</v>
      </c>
      <c r="AD19" s="6">
        <f t="shared" si="5"/>
        <v>-26.984126984126988</v>
      </c>
      <c r="AE19" s="16">
        <f t="shared" si="5"/>
        <v>2</v>
      </c>
      <c r="AF19" s="6">
        <f t="shared" si="5"/>
        <v>5.5555555555555554</v>
      </c>
      <c r="AG19" s="5"/>
      <c r="AH19" s="7">
        <f t="shared" si="5"/>
        <v>0</v>
      </c>
    </row>
    <row r="20" spans="1:34" s="26" customFormat="1" x14ac:dyDescent="0.2">
      <c r="A20" s="43"/>
      <c r="B20" s="12">
        <v>42436</v>
      </c>
      <c r="C20" s="35">
        <v>35</v>
      </c>
      <c r="D20" s="36">
        <v>5</v>
      </c>
      <c r="E20" s="37">
        <f t="shared" si="0"/>
        <v>14.285714285714286</v>
      </c>
      <c r="F20" s="36">
        <v>7</v>
      </c>
      <c r="G20" s="37">
        <f t="shared" si="1"/>
        <v>20</v>
      </c>
      <c r="H20" s="36">
        <v>23</v>
      </c>
      <c r="I20" s="37">
        <f t="shared" si="2"/>
        <v>65.714285714285722</v>
      </c>
      <c r="J20" s="36"/>
      <c r="K20" s="37">
        <f t="shared" si="3"/>
        <v>0</v>
      </c>
      <c r="L20" s="38"/>
      <c r="M20" s="37">
        <f t="shared" si="4"/>
        <v>0</v>
      </c>
      <c r="N20" s="5">
        <v>33</v>
      </c>
      <c r="O20" s="5">
        <v>0</v>
      </c>
      <c r="P20" s="6">
        <f t="shared" si="6"/>
        <v>0</v>
      </c>
      <c r="Q20" s="5">
        <v>11</v>
      </c>
      <c r="R20" s="6">
        <f t="shared" si="7"/>
        <v>33.333333333333329</v>
      </c>
      <c r="S20" s="5">
        <v>18</v>
      </c>
      <c r="T20" s="6">
        <f t="shared" si="8"/>
        <v>54.54545454545454</v>
      </c>
      <c r="U20" s="5">
        <v>4</v>
      </c>
      <c r="V20" s="6">
        <f t="shared" si="9"/>
        <v>12.121212121212121</v>
      </c>
      <c r="W20" s="5">
        <v>0</v>
      </c>
      <c r="X20" s="6">
        <f t="shared" si="10"/>
        <v>0</v>
      </c>
      <c r="Y20" s="16">
        <f t="shared" si="5"/>
        <v>-5</v>
      </c>
      <c r="Z20" s="6">
        <f t="shared" si="5"/>
        <v>-14.285714285714286</v>
      </c>
      <c r="AA20" s="16">
        <f t="shared" si="5"/>
        <v>4</v>
      </c>
      <c r="AB20" s="6">
        <f t="shared" si="5"/>
        <v>13.333333333333329</v>
      </c>
      <c r="AC20" s="16">
        <f t="shared" si="5"/>
        <v>-5</v>
      </c>
      <c r="AD20" s="6">
        <f t="shared" si="5"/>
        <v>-11.168831168831183</v>
      </c>
      <c r="AE20" s="16">
        <f t="shared" si="5"/>
        <v>4</v>
      </c>
      <c r="AF20" s="6">
        <f t="shared" si="5"/>
        <v>12.121212121212121</v>
      </c>
      <c r="AG20" s="5"/>
      <c r="AH20" s="7">
        <f t="shared" si="5"/>
        <v>0</v>
      </c>
    </row>
    <row r="21" spans="1:34" s="25" customFormat="1" x14ac:dyDescent="0.2">
      <c r="A21" s="11"/>
      <c r="B21" s="12">
        <v>42467</v>
      </c>
      <c r="C21" s="35">
        <v>33</v>
      </c>
      <c r="D21" s="36">
        <v>4</v>
      </c>
      <c r="E21" s="37">
        <f t="shared" si="0"/>
        <v>12.121212121212121</v>
      </c>
      <c r="F21" s="36">
        <v>5</v>
      </c>
      <c r="G21" s="37">
        <f t="shared" si="1"/>
        <v>15.15151515151515</v>
      </c>
      <c r="H21" s="36">
        <v>24</v>
      </c>
      <c r="I21" s="37">
        <f t="shared" si="2"/>
        <v>72.72727272727272</v>
      </c>
      <c r="J21" s="36"/>
      <c r="K21" s="37">
        <f t="shared" si="3"/>
        <v>0</v>
      </c>
      <c r="L21" s="38"/>
      <c r="M21" s="37">
        <f t="shared" si="4"/>
        <v>0</v>
      </c>
      <c r="N21" s="5">
        <v>31</v>
      </c>
      <c r="O21" s="13"/>
      <c r="P21" s="14">
        <f t="shared" si="6"/>
        <v>0</v>
      </c>
      <c r="Q21" s="13">
        <v>13</v>
      </c>
      <c r="R21" s="14">
        <f t="shared" si="7"/>
        <v>41.935483870967744</v>
      </c>
      <c r="S21" s="13">
        <v>18</v>
      </c>
      <c r="T21" s="14">
        <f t="shared" si="8"/>
        <v>58.064516129032256</v>
      </c>
      <c r="U21" s="13">
        <v>0</v>
      </c>
      <c r="V21" s="14">
        <f t="shared" si="9"/>
        <v>0</v>
      </c>
      <c r="W21" s="13">
        <v>0</v>
      </c>
      <c r="X21" s="14">
        <f t="shared" si="10"/>
        <v>0</v>
      </c>
      <c r="Y21" s="16">
        <f t="shared" si="5"/>
        <v>-4</v>
      </c>
      <c r="Z21" s="14">
        <f t="shared" si="5"/>
        <v>-12.121212121212121</v>
      </c>
      <c r="AA21" s="16">
        <f t="shared" si="5"/>
        <v>8</v>
      </c>
      <c r="AB21" s="14">
        <f t="shared" si="5"/>
        <v>26.783968719452595</v>
      </c>
      <c r="AC21" s="16">
        <f t="shared" si="5"/>
        <v>-6</v>
      </c>
      <c r="AD21" s="14">
        <f t="shared" si="5"/>
        <v>-14.662756598240463</v>
      </c>
      <c r="AE21" s="16">
        <f t="shared" si="5"/>
        <v>0</v>
      </c>
      <c r="AF21" s="14">
        <f t="shared" si="5"/>
        <v>0</v>
      </c>
      <c r="AG21" s="13"/>
      <c r="AH21" s="15">
        <f t="shared" si="5"/>
        <v>0</v>
      </c>
    </row>
    <row r="22" spans="1:34" ht="15" customHeight="1" x14ac:dyDescent="0.2">
      <c r="A22" s="109" t="s">
        <v>14</v>
      </c>
      <c r="B22" s="110"/>
      <c r="C22" s="39">
        <v>138</v>
      </c>
      <c r="D22" s="40">
        <f>SUM(D18:D21)</f>
        <v>28</v>
      </c>
      <c r="E22" s="41">
        <f t="shared" si="0"/>
        <v>20.289855072463769</v>
      </c>
      <c r="F22" s="42">
        <f>SUM(F18:F21)</f>
        <v>28</v>
      </c>
      <c r="G22" s="41">
        <f t="shared" si="1"/>
        <v>20.289855072463769</v>
      </c>
      <c r="H22" s="42">
        <f>SUM(H18:H21)</f>
        <v>82</v>
      </c>
      <c r="I22" s="41">
        <f t="shared" si="2"/>
        <v>59.420289855072468</v>
      </c>
      <c r="J22" s="42">
        <f>SUM(J18:J21)</f>
        <v>0</v>
      </c>
      <c r="K22" s="41">
        <f t="shared" si="3"/>
        <v>0</v>
      </c>
      <c r="L22" s="40">
        <f>SUM(L18:L21)</f>
        <v>0</v>
      </c>
      <c r="M22" s="41">
        <f t="shared" si="4"/>
        <v>0</v>
      </c>
      <c r="N22" s="8">
        <f>N18+N19+N20+N21</f>
        <v>135</v>
      </c>
      <c r="O22" s="16">
        <f>SUM(O18:O21)</f>
        <v>3</v>
      </c>
      <c r="P22" s="17">
        <f t="shared" si="6"/>
        <v>2.2222222222222219</v>
      </c>
      <c r="Q22" s="16">
        <f>SUM(Q18:Q21)</f>
        <v>65</v>
      </c>
      <c r="R22" s="17">
        <f t="shared" si="7"/>
        <v>48.148148148148145</v>
      </c>
      <c r="S22" s="16">
        <f>SUM(S18:S21)</f>
        <v>61</v>
      </c>
      <c r="T22" s="17">
        <f t="shared" si="8"/>
        <v>45.185185185185183</v>
      </c>
      <c r="U22" s="16">
        <f>SUM(U18:U21)</f>
        <v>6</v>
      </c>
      <c r="V22" s="17">
        <f t="shared" si="9"/>
        <v>4.4444444444444438</v>
      </c>
      <c r="W22" s="16">
        <f>SUM(W18:W21)</f>
        <v>0</v>
      </c>
      <c r="X22" s="17">
        <f t="shared" si="10"/>
        <v>0</v>
      </c>
      <c r="Y22" s="16">
        <f t="shared" si="5"/>
        <v>-25</v>
      </c>
      <c r="Z22" s="17">
        <f t="shared" si="5"/>
        <v>-18.067632850241548</v>
      </c>
      <c r="AA22" s="16">
        <f t="shared" si="5"/>
        <v>37</v>
      </c>
      <c r="AB22" s="17">
        <f t="shared" si="5"/>
        <v>27.858293075684376</v>
      </c>
      <c r="AC22" s="16">
        <f t="shared" si="5"/>
        <v>-21</v>
      </c>
      <c r="AD22" s="17">
        <f t="shared" si="5"/>
        <v>-14.235104669887285</v>
      </c>
      <c r="AE22" s="16">
        <f t="shared" si="5"/>
        <v>6</v>
      </c>
      <c r="AF22" s="17">
        <f t="shared" si="5"/>
        <v>4.4444444444444438</v>
      </c>
      <c r="AG22" s="16">
        <f t="shared" si="5"/>
        <v>0</v>
      </c>
      <c r="AH22" s="18">
        <f t="shared" si="5"/>
        <v>0</v>
      </c>
    </row>
    <row r="23" spans="1:34" x14ac:dyDescent="0.2">
      <c r="A23" s="111"/>
      <c r="B23" s="4">
        <v>42377</v>
      </c>
      <c r="C23" s="35">
        <v>35</v>
      </c>
      <c r="D23" s="36">
        <v>5</v>
      </c>
      <c r="E23" s="37">
        <f t="shared" si="0"/>
        <v>14.285714285714286</v>
      </c>
      <c r="F23" s="36">
        <v>10</v>
      </c>
      <c r="G23" s="37">
        <f t="shared" si="1"/>
        <v>28.571428571428573</v>
      </c>
      <c r="H23" s="36">
        <v>20</v>
      </c>
      <c r="I23" s="37">
        <f t="shared" si="2"/>
        <v>57.142857142857146</v>
      </c>
      <c r="J23" s="36"/>
      <c r="K23" s="37">
        <f t="shared" si="3"/>
        <v>0</v>
      </c>
      <c r="L23" s="38"/>
      <c r="M23" s="37">
        <f t="shared" si="4"/>
        <v>0</v>
      </c>
      <c r="N23" s="5">
        <v>34</v>
      </c>
      <c r="O23" s="5">
        <v>1</v>
      </c>
      <c r="P23" s="6">
        <f t="shared" si="6"/>
        <v>2.9411764705882351</v>
      </c>
      <c r="Q23" s="5">
        <v>11</v>
      </c>
      <c r="R23" s="6">
        <f t="shared" si="7"/>
        <v>32.352941176470587</v>
      </c>
      <c r="S23" s="5">
        <v>21</v>
      </c>
      <c r="T23" s="6">
        <f t="shared" si="8"/>
        <v>61.764705882352935</v>
      </c>
      <c r="U23" s="5"/>
      <c r="V23" s="6">
        <f t="shared" si="9"/>
        <v>0</v>
      </c>
      <c r="W23" s="5">
        <v>0</v>
      </c>
      <c r="X23" s="6">
        <f t="shared" si="10"/>
        <v>0</v>
      </c>
      <c r="Y23" s="8">
        <f t="shared" si="5"/>
        <v>-4</v>
      </c>
      <c r="Z23" s="6">
        <f t="shared" si="5"/>
        <v>-11.344537815126051</v>
      </c>
      <c r="AA23" s="8">
        <f t="shared" si="5"/>
        <v>1</v>
      </c>
      <c r="AB23" s="6">
        <f t="shared" si="5"/>
        <v>3.781512605042014</v>
      </c>
      <c r="AC23" s="8">
        <f t="shared" si="5"/>
        <v>1</v>
      </c>
      <c r="AD23" s="6">
        <f t="shared" si="5"/>
        <v>4.621848739495789</v>
      </c>
      <c r="AE23" s="8">
        <f t="shared" si="5"/>
        <v>0</v>
      </c>
      <c r="AF23" s="6">
        <f t="shared" si="5"/>
        <v>0</v>
      </c>
      <c r="AG23" s="5"/>
      <c r="AH23" s="7">
        <f t="shared" si="5"/>
        <v>0</v>
      </c>
    </row>
    <row r="24" spans="1:34" x14ac:dyDescent="0.2">
      <c r="A24" s="112"/>
      <c r="B24" s="4">
        <v>42408</v>
      </c>
      <c r="C24" s="35">
        <v>37</v>
      </c>
      <c r="D24" s="36">
        <v>4</v>
      </c>
      <c r="E24" s="37">
        <f t="shared" si="0"/>
        <v>10.810810810810811</v>
      </c>
      <c r="F24" s="36">
        <v>9</v>
      </c>
      <c r="G24" s="37">
        <f t="shared" si="1"/>
        <v>24.324324324324326</v>
      </c>
      <c r="H24" s="36">
        <v>24</v>
      </c>
      <c r="I24" s="37">
        <f t="shared" si="2"/>
        <v>64.86486486486487</v>
      </c>
      <c r="J24" s="36"/>
      <c r="K24" s="37">
        <f t="shared" si="3"/>
        <v>0</v>
      </c>
      <c r="L24" s="38"/>
      <c r="M24" s="37">
        <f t="shared" si="4"/>
        <v>0</v>
      </c>
      <c r="N24" s="5">
        <v>32</v>
      </c>
      <c r="O24" s="5">
        <v>3</v>
      </c>
      <c r="P24" s="6">
        <f t="shared" si="6"/>
        <v>9.375</v>
      </c>
      <c r="Q24" s="5">
        <v>9</v>
      </c>
      <c r="R24" s="6">
        <f t="shared" si="7"/>
        <v>28.125</v>
      </c>
      <c r="S24" s="5">
        <v>20</v>
      </c>
      <c r="T24" s="6">
        <f t="shared" si="8"/>
        <v>62.5</v>
      </c>
      <c r="U24" s="5">
        <v>3</v>
      </c>
      <c r="V24" s="6">
        <f t="shared" si="9"/>
        <v>9.375</v>
      </c>
      <c r="W24" s="5">
        <v>0</v>
      </c>
      <c r="X24" s="6">
        <f t="shared" si="10"/>
        <v>0</v>
      </c>
      <c r="Y24" s="8">
        <f t="shared" si="5"/>
        <v>-1</v>
      </c>
      <c r="Z24" s="6">
        <f t="shared" si="5"/>
        <v>-1.4358108108108105</v>
      </c>
      <c r="AA24" s="8">
        <f t="shared" si="5"/>
        <v>0</v>
      </c>
      <c r="AB24" s="6">
        <f t="shared" si="5"/>
        <v>3.8006756756756737</v>
      </c>
      <c r="AC24" s="8">
        <f t="shared" si="5"/>
        <v>-4</v>
      </c>
      <c r="AD24" s="6">
        <f t="shared" si="5"/>
        <v>-2.3648648648648702</v>
      </c>
      <c r="AE24" s="8">
        <f t="shared" si="5"/>
        <v>3</v>
      </c>
      <c r="AF24" s="6">
        <f t="shared" si="5"/>
        <v>9.375</v>
      </c>
      <c r="AG24" s="5"/>
      <c r="AH24" s="7">
        <f t="shared" si="5"/>
        <v>0</v>
      </c>
    </row>
    <row r="25" spans="1:34" s="25" customFormat="1" x14ac:dyDescent="0.2">
      <c r="A25" s="113"/>
      <c r="B25" s="4">
        <v>42437</v>
      </c>
      <c r="C25" s="35">
        <v>31</v>
      </c>
      <c r="D25" s="36">
        <v>5</v>
      </c>
      <c r="E25" s="37">
        <f t="shared" si="0"/>
        <v>16.129032258064516</v>
      </c>
      <c r="F25" s="36">
        <v>22</v>
      </c>
      <c r="G25" s="37">
        <f t="shared" si="1"/>
        <v>70.967741935483872</v>
      </c>
      <c r="H25" s="36">
        <v>4</v>
      </c>
      <c r="I25" s="37">
        <f t="shared" si="2"/>
        <v>12.903225806451614</v>
      </c>
      <c r="J25" s="36"/>
      <c r="K25" s="37">
        <f t="shared" si="3"/>
        <v>0</v>
      </c>
      <c r="L25" s="38"/>
      <c r="M25" s="37">
        <f t="shared" si="4"/>
        <v>0</v>
      </c>
      <c r="N25" s="5">
        <v>34</v>
      </c>
      <c r="O25" s="5">
        <v>5</v>
      </c>
      <c r="P25" s="6">
        <f t="shared" si="6"/>
        <v>14.705882352941176</v>
      </c>
      <c r="Q25" s="5">
        <v>21</v>
      </c>
      <c r="R25" s="6">
        <f t="shared" si="7"/>
        <v>61.764705882352935</v>
      </c>
      <c r="S25" s="5">
        <v>6</v>
      </c>
      <c r="T25" s="6">
        <f t="shared" si="8"/>
        <v>17.647058823529409</v>
      </c>
      <c r="U25" s="5"/>
      <c r="V25" s="6">
        <f t="shared" si="9"/>
        <v>0</v>
      </c>
      <c r="W25" s="5">
        <v>0</v>
      </c>
      <c r="X25" s="6">
        <f t="shared" si="10"/>
        <v>0</v>
      </c>
      <c r="Y25" s="8">
        <f t="shared" si="5"/>
        <v>0</v>
      </c>
      <c r="Z25" s="6">
        <f t="shared" si="5"/>
        <v>-1.4231499051233403</v>
      </c>
      <c r="AA25" s="8">
        <f t="shared" si="5"/>
        <v>-1</v>
      </c>
      <c r="AB25" s="6">
        <f t="shared" si="5"/>
        <v>-9.203036053130937</v>
      </c>
      <c r="AC25" s="8">
        <f t="shared" si="5"/>
        <v>2</v>
      </c>
      <c r="AD25" s="6">
        <f t="shared" si="5"/>
        <v>4.7438330170777956</v>
      </c>
      <c r="AE25" s="8">
        <f t="shared" si="5"/>
        <v>0</v>
      </c>
      <c r="AF25" s="6">
        <f t="shared" si="5"/>
        <v>0</v>
      </c>
      <c r="AG25" s="5"/>
      <c r="AH25" s="7">
        <f t="shared" si="5"/>
        <v>0</v>
      </c>
    </row>
    <row r="26" spans="1:34" s="26" customFormat="1" ht="22.5" customHeight="1" x14ac:dyDescent="0.2">
      <c r="A26" s="109" t="s">
        <v>14</v>
      </c>
      <c r="B26" s="110"/>
      <c r="C26" s="39">
        <f>SUM(C23:C25)</f>
        <v>103</v>
      </c>
      <c r="D26" s="40">
        <f>D23+D24+D25</f>
        <v>14</v>
      </c>
      <c r="E26" s="41">
        <f t="shared" si="0"/>
        <v>13.592233009708737</v>
      </c>
      <c r="F26" s="42">
        <f>F23+F24+F25</f>
        <v>41</v>
      </c>
      <c r="G26" s="41">
        <f t="shared" si="1"/>
        <v>39.805825242718448</v>
      </c>
      <c r="H26" s="42">
        <f>H23+H24+H25</f>
        <v>48</v>
      </c>
      <c r="I26" s="41">
        <f t="shared" si="2"/>
        <v>46.601941747572816</v>
      </c>
      <c r="J26" s="42">
        <f>SUM(J23:J25)</f>
        <v>0</v>
      </c>
      <c r="K26" s="41">
        <f t="shared" si="3"/>
        <v>0</v>
      </c>
      <c r="L26" s="40">
        <f>SUM(L23:L25)</f>
        <v>0</v>
      </c>
      <c r="M26" s="41">
        <f t="shared" si="4"/>
        <v>0</v>
      </c>
      <c r="N26" s="8">
        <f>SUM(N23:N25)</f>
        <v>100</v>
      </c>
      <c r="O26" s="8">
        <f>SUM(O23:O25)</f>
        <v>9</v>
      </c>
      <c r="P26" s="9">
        <f t="shared" si="6"/>
        <v>9</v>
      </c>
      <c r="Q26" s="8">
        <f>SUM(Q23:Q25)</f>
        <v>41</v>
      </c>
      <c r="R26" s="9">
        <f t="shared" si="7"/>
        <v>41</v>
      </c>
      <c r="S26" s="8">
        <f>SUM(S23:S25)</f>
        <v>47</v>
      </c>
      <c r="T26" s="9">
        <f t="shared" si="8"/>
        <v>47</v>
      </c>
      <c r="U26" s="8">
        <f>SUM(U23:U25)</f>
        <v>3</v>
      </c>
      <c r="V26" s="9">
        <f t="shared" si="9"/>
        <v>3</v>
      </c>
      <c r="W26" s="8">
        <f>SUM(W23:W25)</f>
        <v>0</v>
      </c>
      <c r="X26" s="9">
        <f t="shared" si="10"/>
        <v>0</v>
      </c>
      <c r="Y26" s="8">
        <f t="shared" si="5"/>
        <v>-5</v>
      </c>
      <c r="Z26" s="9">
        <f t="shared" si="5"/>
        <v>-4.5922330097087372</v>
      </c>
      <c r="AA26" s="8">
        <f t="shared" si="5"/>
        <v>0</v>
      </c>
      <c r="AB26" s="9">
        <f t="shared" si="5"/>
        <v>1.1941747572815515</v>
      </c>
      <c r="AC26" s="8">
        <f t="shared" si="5"/>
        <v>-1</v>
      </c>
      <c r="AD26" s="9">
        <f t="shared" si="5"/>
        <v>0.39805825242718385</v>
      </c>
      <c r="AE26" s="8">
        <f t="shared" si="5"/>
        <v>3</v>
      </c>
      <c r="AF26" s="9">
        <f t="shared" si="5"/>
        <v>3</v>
      </c>
      <c r="AG26" s="8">
        <f t="shared" si="5"/>
        <v>0</v>
      </c>
      <c r="AH26" s="10">
        <f t="shared" si="5"/>
        <v>0</v>
      </c>
    </row>
    <row r="27" spans="1:34" s="26" customFormat="1" x14ac:dyDescent="0.2">
      <c r="A27" s="11"/>
      <c r="B27" s="12">
        <v>42378</v>
      </c>
      <c r="C27" s="35">
        <v>36</v>
      </c>
      <c r="D27" s="36">
        <v>8</v>
      </c>
      <c r="E27" s="37">
        <f t="shared" si="0"/>
        <v>22.222222222222221</v>
      </c>
      <c r="F27" s="36">
        <v>12</v>
      </c>
      <c r="G27" s="37">
        <f t="shared" si="1"/>
        <v>33.333333333333336</v>
      </c>
      <c r="H27" s="36">
        <v>16</v>
      </c>
      <c r="I27" s="37">
        <f t="shared" si="2"/>
        <v>44.444444444444443</v>
      </c>
      <c r="J27" s="36"/>
      <c r="K27" s="37">
        <f t="shared" si="3"/>
        <v>0</v>
      </c>
      <c r="L27" s="38">
        <v>0</v>
      </c>
      <c r="M27" s="37">
        <f t="shared" si="4"/>
        <v>0</v>
      </c>
      <c r="N27" s="5">
        <v>34</v>
      </c>
      <c r="O27" s="13">
        <v>0</v>
      </c>
      <c r="P27" s="14">
        <f t="shared" si="6"/>
        <v>0</v>
      </c>
      <c r="Q27" s="13">
        <v>18</v>
      </c>
      <c r="R27" s="14">
        <f t="shared" si="7"/>
        <v>52.941176470588232</v>
      </c>
      <c r="S27" s="13">
        <v>16</v>
      </c>
      <c r="T27" s="14">
        <f t="shared" si="8"/>
        <v>47.058823529411761</v>
      </c>
      <c r="U27" s="13"/>
      <c r="V27" s="14">
        <f t="shared" si="9"/>
        <v>0</v>
      </c>
      <c r="W27" s="13"/>
      <c r="X27" s="14">
        <f t="shared" si="10"/>
        <v>0</v>
      </c>
      <c r="Y27" s="8">
        <f t="shared" ref="Y27:AH29" si="11">O27-D27</f>
        <v>-8</v>
      </c>
      <c r="Z27" s="14">
        <f t="shared" si="5"/>
        <v>-22.222222222222221</v>
      </c>
      <c r="AA27" s="8">
        <f t="shared" si="11"/>
        <v>6</v>
      </c>
      <c r="AB27" s="14">
        <f t="shared" si="5"/>
        <v>19.607843137254896</v>
      </c>
      <c r="AC27" s="8">
        <f t="shared" si="11"/>
        <v>0</v>
      </c>
      <c r="AD27" s="14">
        <f t="shared" si="5"/>
        <v>2.6143790849673181</v>
      </c>
      <c r="AE27" s="8">
        <f t="shared" si="11"/>
        <v>0</v>
      </c>
      <c r="AF27" s="14">
        <f t="shared" si="5"/>
        <v>0</v>
      </c>
      <c r="AG27" s="13"/>
      <c r="AH27" s="15">
        <f t="shared" si="5"/>
        <v>0</v>
      </c>
    </row>
    <row r="28" spans="1:34" s="25" customFormat="1" x14ac:dyDescent="0.2">
      <c r="A28" s="11"/>
      <c r="B28" s="12">
        <v>42409</v>
      </c>
      <c r="C28" s="35">
        <v>35</v>
      </c>
      <c r="D28" s="36">
        <v>10</v>
      </c>
      <c r="E28" s="37">
        <f t="shared" si="0"/>
        <v>28.571428571428573</v>
      </c>
      <c r="F28" s="36">
        <v>15</v>
      </c>
      <c r="G28" s="37">
        <f t="shared" si="1"/>
        <v>42.857142857142861</v>
      </c>
      <c r="H28" s="36"/>
      <c r="I28" s="37">
        <f t="shared" si="2"/>
        <v>0</v>
      </c>
      <c r="J28" s="36"/>
      <c r="K28" s="37">
        <f t="shared" si="3"/>
        <v>0</v>
      </c>
      <c r="L28" s="38">
        <v>0</v>
      </c>
      <c r="M28" s="37">
        <f t="shared" si="4"/>
        <v>0</v>
      </c>
      <c r="N28" s="5">
        <v>35</v>
      </c>
      <c r="O28" s="13">
        <v>2</v>
      </c>
      <c r="P28" s="14">
        <f t="shared" si="6"/>
        <v>5.7142857142857144</v>
      </c>
      <c r="Q28" s="13">
        <v>24</v>
      </c>
      <c r="R28" s="14">
        <f t="shared" si="7"/>
        <v>68.571428571428569</v>
      </c>
      <c r="S28" s="13">
        <v>9</v>
      </c>
      <c r="T28" s="14">
        <f t="shared" si="8"/>
        <v>25.714285714285715</v>
      </c>
      <c r="U28" s="13"/>
      <c r="V28" s="14">
        <f t="shared" si="9"/>
        <v>0</v>
      </c>
      <c r="W28" s="13"/>
      <c r="X28" s="14">
        <f t="shared" si="10"/>
        <v>0</v>
      </c>
      <c r="Y28" s="8">
        <f t="shared" si="11"/>
        <v>-8</v>
      </c>
      <c r="Z28" s="14">
        <f t="shared" si="5"/>
        <v>-22.857142857142858</v>
      </c>
      <c r="AA28" s="8">
        <f t="shared" si="11"/>
        <v>9</v>
      </c>
      <c r="AB28" s="14">
        <f t="shared" si="5"/>
        <v>25.714285714285708</v>
      </c>
      <c r="AC28" s="8">
        <f t="shared" si="11"/>
        <v>9</v>
      </c>
      <c r="AD28" s="14">
        <f t="shared" si="5"/>
        <v>25.714285714285715</v>
      </c>
      <c r="AE28" s="8">
        <f t="shared" si="11"/>
        <v>0</v>
      </c>
      <c r="AF28" s="14">
        <f t="shared" si="5"/>
        <v>0</v>
      </c>
      <c r="AG28" s="13"/>
      <c r="AH28" s="15">
        <f t="shared" si="5"/>
        <v>0</v>
      </c>
    </row>
    <row r="29" spans="1:34" ht="13.5" thickBot="1" x14ac:dyDescent="0.25">
      <c r="A29" s="104" t="s">
        <v>14</v>
      </c>
      <c r="B29" s="105"/>
      <c r="C29" s="39">
        <f>SUM(C27:C28)</f>
        <v>71</v>
      </c>
      <c r="D29" s="40">
        <f>D27+D28</f>
        <v>18</v>
      </c>
      <c r="E29" s="41">
        <f t="shared" si="0"/>
        <v>25.35211267605634</v>
      </c>
      <c r="F29" s="42">
        <f>F27+F28</f>
        <v>27</v>
      </c>
      <c r="G29" s="41">
        <f t="shared" si="1"/>
        <v>38.028169014084511</v>
      </c>
      <c r="H29" s="42">
        <f>H27+H28</f>
        <v>16</v>
      </c>
      <c r="I29" s="41">
        <f t="shared" si="2"/>
        <v>22.535211267605636</v>
      </c>
      <c r="J29" s="42">
        <f>SUM(J27:J28)</f>
        <v>0</v>
      </c>
      <c r="K29" s="41">
        <f t="shared" si="3"/>
        <v>0</v>
      </c>
      <c r="L29" s="40">
        <f>SUM(L27:L28)</f>
        <v>0</v>
      </c>
      <c r="M29" s="41">
        <f t="shared" si="4"/>
        <v>0</v>
      </c>
      <c r="N29" s="19">
        <f>SUM(N27:N28)</f>
        <v>69</v>
      </c>
      <c r="O29" s="19">
        <f>SUM(O27:O28)</f>
        <v>2</v>
      </c>
      <c r="P29" s="20">
        <f t="shared" si="6"/>
        <v>2.8985507246376816</v>
      </c>
      <c r="Q29" s="19">
        <f>SUM(Q27:Q28)</f>
        <v>42</v>
      </c>
      <c r="R29" s="20">
        <f t="shared" si="7"/>
        <v>60.869565217391312</v>
      </c>
      <c r="S29" s="19">
        <f>SUM(S27:S28)</f>
        <v>25</v>
      </c>
      <c r="T29" s="20">
        <f t="shared" si="8"/>
        <v>36.231884057971016</v>
      </c>
      <c r="U29" s="19">
        <f>SUM(U27:U28)</f>
        <v>0</v>
      </c>
      <c r="V29" s="20">
        <f t="shared" si="9"/>
        <v>0</v>
      </c>
      <c r="W29" s="19">
        <f>SUM(W27:W28)</f>
        <v>0</v>
      </c>
      <c r="X29" s="20">
        <f t="shared" si="10"/>
        <v>0</v>
      </c>
      <c r="Y29" s="8">
        <f t="shared" si="11"/>
        <v>-16</v>
      </c>
      <c r="Z29" s="9">
        <f t="shared" si="11"/>
        <v>-22.453561951418656</v>
      </c>
      <c r="AA29" s="8">
        <f t="shared" si="11"/>
        <v>15</v>
      </c>
      <c r="AB29" s="9">
        <f t="shared" si="11"/>
        <v>22.8413962033068</v>
      </c>
      <c r="AC29" s="8">
        <f t="shared" si="11"/>
        <v>9</v>
      </c>
      <c r="AD29" s="9">
        <f t="shared" si="11"/>
        <v>13.69667279036538</v>
      </c>
      <c r="AE29" s="8">
        <f t="shared" si="11"/>
        <v>0</v>
      </c>
      <c r="AF29" s="9">
        <f t="shared" si="11"/>
        <v>0</v>
      </c>
      <c r="AG29" s="8">
        <f t="shared" si="11"/>
        <v>0</v>
      </c>
      <c r="AH29" s="10">
        <f t="shared" si="11"/>
        <v>0</v>
      </c>
    </row>
    <row r="30" spans="1:34" ht="13.5" thickTop="1" x14ac:dyDescent="0.2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x14ac:dyDescent="0.2">
      <c r="A31" s="29" t="s">
        <v>30</v>
      </c>
      <c r="B31" s="30"/>
      <c r="C31" s="2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ht="21" customHeight="1" x14ac:dyDescent="0.2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8" spans="1:32" x14ac:dyDescent="0.2">
      <c r="A38" s="33"/>
      <c r="B38" s="33"/>
      <c r="C38" s="33"/>
      <c r="D38" s="33"/>
      <c r="E38" s="33"/>
    </row>
    <row r="43" spans="1:32" x14ac:dyDescent="0.2">
      <c r="U43" s="34"/>
      <c r="V43" s="34"/>
      <c r="W43" s="34"/>
      <c r="X43" s="34"/>
      <c r="Y43" s="34"/>
      <c r="Z43" s="34"/>
      <c r="AA43" s="34"/>
    </row>
    <row r="44" spans="1:32" x14ac:dyDescent="0.2">
      <c r="Y44" s="33"/>
      <c r="Z44" s="33"/>
      <c r="AA44" s="33"/>
      <c r="AE44" s="33"/>
      <c r="AF44" s="33"/>
    </row>
    <row r="45" spans="1:32" x14ac:dyDescent="0.2">
      <c r="Z45" s="33"/>
      <c r="AA45" s="33"/>
      <c r="AB45" s="33"/>
      <c r="AC45" s="33"/>
      <c r="AD45" s="33"/>
      <c r="AE45" s="33"/>
      <c r="AF45" s="33"/>
    </row>
    <row r="46" spans="1:32" x14ac:dyDescent="0.2">
      <c r="Z46" s="33"/>
      <c r="AA46" s="33"/>
      <c r="AB46" s="33"/>
      <c r="AC46" s="33"/>
      <c r="AD46" s="33"/>
      <c r="AE46" s="33"/>
      <c r="AF46" s="33"/>
    </row>
    <row r="47" spans="1:32" x14ac:dyDescent="0.2">
      <c r="X47" s="106"/>
      <c r="Y47" s="106"/>
      <c r="Z47" s="106"/>
      <c r="AA47" s="106"/>
      <c r="AB47" s="106"/>
      <c r="AE47" s="33"/>
      <c r="AF47" s="33"/>
    </row>
  </sheetData>
  <mergeCells count="38">
    <mergeCell ref="A15:A16"/>
    <mergeCell ref="J10:K10"/>
    <mergeCell ref="A17:B17"/>
    <mergeCell ref="A12:A14"/>
    <mergeCell ref="A9:A11"/>
    <mergeCell ref="B9:B11"/>
    <mergeCell ref="C9:C11"/>
    <mergeCell ref="F10:G10"/>
    <mergeCell ref="A29:B29"/>
    <mergeCell ref="X47:AB47"/>
    <mergeCell ref="K5:AG5"/>
    <mergeCell ref="K4:AG4"/>
    <mergeCell ref="S10:T10"/>
    <mergeCell ref="O10:P10"/>
    <mergeCell ref="Y10:Z10"/>
    <mergeCell ref="U10:V10"/>
    <mergeCell ref="W10:X10"/>
    <mergeCell ref="A18:A19"/>
    <mergeCell ref="A22:B22"/>
    <mergeCell ref="A23:A25"/>
    <mergeCell ref="A26:B26"/>
    <mergeCell ref="Q10:R10"/>
    <mergeCell ref="L10:M10"/>
    <mergeCell ref="N9:N11"/>
    <mergeCell ref="A1:K1"/>
    <mergeCell ref="R1:AF1"/>
    <mergeCell ref="A2:K2"/>
    <mergeCell ref="R2:AF2"/>
    <mergeCell ref="AG10:AH10"/>
    <mergeCell ref="AC10:AD10"/>
    <mergeCell ref="AE10:AF10"/>
    <mergeCell ref="AA10:AB10"/>
    <mergeCell ref="K6:AG6"/>
    <mergeCell ref="O9:X9"/>
    <mergeCell ref="Y9:AH9"/>
    <mergeCell ref="D9:M9"/>
    <mergeCell ref="H10:I10"/>
    <mergeCell ref="D10:E10"/>
  </mergeCells>
  <phoneticPr fontId="5" type="noConversion"/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workbookViewId="0">
      <selection activeCell="A8" sqref="A8"/>
    </sheetView>
  </sheetViews>
  <sheetFormatPr defaultRowHeight="12.75" x14ac:dyDescent="0.2"/>
  <cols>
    <col min="1" max="1" width="6.85546875" style="21" customWidth="1"/>
    <col min="2" max="2" width="5.140625" style="21" customWidth="1"/>
    <col min="3" max="3" width="5.42578125" style="21" customWidth="1"/>
    <col min="4" max="4" width="3.140625" style="21" customWidth="1"/>
    <col min="5" max="5" width="5.28515625" style="21" customWidth="1"/>
    <col min="6" max="6" width="3.28515625" style="21" customWidth="1"/>
    <col min="7" max="7" width="5.5703125" style="21" customWidth="1"/>
    <col min="8" max="8" width="4.28515625" style="21" customWidth="1"/>
    <col min="9" max="9" width="4.7109375" style="21" customWidth="1"/>
    <col min="10" max="10" width="3" style="21" customWidth="1"/>
    <col min="11" max="11" width="4.85546875" style="21" customWidth="1"/>
    <col min="12" max="12" width="3.140625" style="21" customWidth="1"/>
    <col min="13" max="13" width="4" style="21" customWidth="1"/>
    <col min="14" max="14" width="4.140625" style="21" customWidth="1"/>
    <col min="15" max="15" width="3.140625" style="21" customWidth="1"/>
    <col min="16" max="16" width="4.85546875" style="21" customWidth="1"/>
    <col min="17" max="17" width="3.140625" style="21" customWidth="1"/>
    <col min="18" max="18" width="6.85546875" style="21" customWidth="1"/>
    <col min="19" max="19" width="3.28515625" style="21" customWidth="1"/>
    <col min="20" max="20" width="6.85546875" style="21" customWidth="1"/>
    <col min="21" max="21" width="3.7109375" style="21" customWidth="1"/>
    <col min="22" max="22" width="5" style="21" customWidth="1"/>
    <col min="23" max="23" width="3.140625" style="21" customWidth="1"/>
    <col min="24" max="24" width="4.28515625" style="21" customWidth="1"/>
    <col min="25" max="25" width="3.7109375" style="21" customWidth="1"/>
    <col min="26" max="26" width="5.42578125" style="21" customWidth="1"/>
    <col min="27" max="27" width="5" style="21" customWidth="1"/>
    <col min="28" max="28" width="6.42578125" style="21" customWidth="1"/>
    <col min="29" max="29" width="3.5703125" style="21" customWidth="1"/>
    <col min="30" max="30" width="6.140625" style="21" customWidth="1"/>
    <col min="31" max="31" width="4.140625" style="21" customWidth="1"/>
    <col min="32" max="32" width="6.28515625" style="21" customWidth="1"/>
    <col min="33" max="33" width="3.28515625" style="21" customWidth="1"/>
    <col min="34" max="34" width="4.140625" style="21" customWidth="1"/>
    <col min="35" max="16384" width="9.140625" style="21"/>
  </cols>
  <sheetData>
    <row r="1" spans="1:36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R1" s="120" t="s">
        <v>2</v>
      </c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22"/>
    </row>
    <row r="2" spans="1:36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R2" s="120" t="s">
        <v>3</v>
      </c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22"/>
    </row>
    <row r="3" spans="1:36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36" x14ac:dyDescent="0.2">
      <c r="A4" s="23"/>
      <c r="B4" s="23"/>
      <c r="C4" s="23"/>
      <c r="K4" s="120" t="s">
        <v>4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6" x14ac:dyDescent="0.2">
      <c r="A5" s="23"/>
      <c r="B5" s="23"/>
      <c r="C5" s="23"/>
      <c r="K5" s="120" t="s">
        <v>21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J5" s="22"/>
    </row>
    <row r="6" spans="1:36" x14ac:dyDescent="0.2">
      <c r="A6" s="23"/>
      <c r="B6" s="23"/>
      <c r="C6" s="23"/>
      <c r="K6" s="120" t="s">
        <v>20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8" spans="1:36" ht="13.5" thickBot="1" x14ac:dyDescent="0.25">
      <c r="A8" s="24" t="s">
        <v>34</v>
      </c>
      <c r="B8" s="24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ht="57" customHeight="1" thickTop="1" x14ac:dyDescent="0.2">
      <c r="A9" s="114" t="s">
        <v>19</v>
      </c>
      <c r="B9" s="117" t="s">
        <v>5</v>
      </c>
      <c r="C9" s="122" t="s">
        <v>12</v>
      </c>
      <c r="D9" s="121" t="s">
        <v>16</v>
      </c>
      <c r="E9" s="121"/>
      <c r="F9" s="121"/>
      <c r="G9" s="121"/>
      <c r="H9" s="121"/>
      <c r="I9" s="121"/>
      <c r="J9" s="121"/>
      <c r="K9" s="121"/>
      <c r="L9" s="121"/>
      <c r="M9" s="121"/>
      <c r="N9" s="122" t="s">
        <v>12</v>
      </c>
      <c r="O9" s="121" t="s">
        <v>22</v>
      </c>
      <c r="P9" s="121"/>
      <c r="Q9" s="121"/>
      <c r="R9" s="121"/>
      <c r="S9" s="121"/>
      <c r="T9" s="121"/>
      <c r="U9" s="121"/>
      <c r="V9" s="121"/>
      <c r="W9" s="121"/>
      <c r="X9" s="121"/>
      <c r="Y9" s="121" t="s">
        <v>13</v>
      </c>
      <c r="Z9" s="121"/>
      <c r="AA9" s="121"/>
      <c r="AB9" s="121"/>
      <c r="AC9" s="121"/>
      <c r="AD9" s="121"/>
      <c r="AE9" s="121"/>
      <c r="AF9" s="121"/>
      <c r="AG9" s="121"/>
      <c r="AH9" s="127"/>
    </row>
    <row r="10" spans="1:36" x14ac:dyDescent="0.2">
      <c r="A10" s="115"/>
      <c r="B10" s="118"/>
      <c r="C10" s="123"/>
      <c r="D10" s="107" t="s">
        <v>6</v>
      </c>
      <c r="E10" s="108"/>
      <c r="F10" s="107" t="s">
        <v>8</v>
      </c>
      <c r="G10" s="108"/>
      <c r="H10" s="107" t="s">
        <v>9</v>
      </c>
      <c r="I10" s="108"/>
      <c r="J10" s="107" t="s">
        <v>10</v>
      </c>
      <c r="K10" s="108"/>
      <c r="L10" s="107" t="s">
        <v>11</v>
      </c>
      <c r="M10" s="108"/>
      <c r="N10" s="123"/>
      <c r="O10" s="107" t="s">
        <v>6</v>
      </c>
      <c r="P10" s="108"/>
      <c r="Q10" s="107" t="s">
        <v>8</v>
      </c>
      <c r="R10" s="108"/>
      <c r="S10" s="107" t="s">
        <v>9</v>
      </c>
      <c r="T10" s="108"/>
      <c r="U10" s="107" t="s">
        <v>10</v>
      </c>
      <c r="V10" s="108"/>
      <c r="W10" s="107" t="s">
        <v>11</v>
      </c>
      <c r="X10" s="108"/>
      <c r="Y10" s="107" t="s">
        <v>6</v>
      </c>
      <c r="Z10" s="108"/>
      <c r="AA10" s="107" t="s">
        <v>8</v>
      </c>
      <c r="AB10" s="108"/>
      <c r="AC10" s="107" t="s">
        <v>9</v>
      </c>
      <c r="AD10" s="108"/>
      <c r="AE10" s="107" t="s">
        <v>10</v>
      </c>
      <c r="AF10" s="108"/>
      <c r="AG10" s="107" t="s">
        <v>11</v>
      </c>
      <c r="AH10" s="126"/>
    </row>
    <row r="11" spans="1:36" ht="25.5" x14ac:dyDescent="0.2">
      <c r="A11" s="116"/>
      <c r="B11" s="119"/>
      <c r="C11" s="124"/>
      <c r="D11" s="1" t="s">
        <v>7</v>
      </c>
      <c r="E11" s="2" t="s">
        <v>15</v>
      </c>
      <c r="F11" s="1" t="s">
        <v>7</v>
      </c>
      <c r="G11" s="2" t="s">
        <v>15</v>
      </c>
      <c r="H11" s="1" t="s">
        <v>7</v>
      </c>
      <c r="I11" s="2" t="s">
        <v>15</v>
      </c>
      <c r="J11" s="1" t="s">
        <v>7</v>
      </c>
      <c r="K11" s="2" t="s">
        <v>15</v>
      </c>
      <c r="L11" s="1" t="s">
        <v>7</v>
      </c>
      <c r="M11" s="2" t="s">
        <v>15</v>
      </c>
      <c r="N11" s="124"/>
      <c r="O11" s="1" t="s">
        <v>7</v>
      </c>
      <c r="P11" s="2" t="s">
        <v>15</v>
      </c>
      <c r="Q11" s="1" t="s">
        <v>7</v>
      </c>
      <c r="R11" s="2" t="s">
        <v>15</v>
      </c>
      <c r="S11" s="1" t="s">
        <v>7</v>
      </c>
      <c r="T11" s="2" t="s">
        <v>15</v>
      </c>
      <c r="U11" s="1" t="s">
        <v>7</v>
      </c>
      <c r="V11" s="2" t="s">
        <v>15</v>
      </c>
      <c r="W11" s="1" t="s">
        <v>7</v>
      </c>
      <c r="X11" s="2" t="s">
        <v>15</v>
      </c>
      <c r="Y11" s="1" t="s">
        <v>7</v>
      </c>
      <c r="Z11" s="2" t="s">
        <v>15</v>
      </c>
      <c r="AA11" s="1" t="s">
        <v>7</v>
      </c>
      <c r="AB11" s="2" t="s">
        <v>15</v>
      </c>
      <c r="AC11" s="1" t="s">
        <v>7</v>
      </c>
      <c r="AD11" s="2" t="s">
        <v>15</v>
      </c>
      <c r="AE11" s="1" t="s">
        <v>7</v>
      </c>
      <c r="AF11" s="2" t="s">
        <v>15</v>
      </c>
      <c r="AG11" s="1" t="s">
        <v>7</v>
      </c>
      <c r="AH11" s="3" t="s">
        <v>15</v>
      </c>
    </row>
    <row r="12" spans="1:36" ht="17.25" customHeight="1" x14ac:dyDescent="0.2">
      <c r="A12" s="111"/>
      <c r="B12" s="4">
        <v>42375</v>
      </c>
      <c r="C12" s="35">
        <v>37</v>
      </c>
      <c r="D12" s="36">
        <v>6</v>
      </c>
      <c r="E12" s="37">
        <f t="shared" ref="E12:E29" si="0">D12/C12%</f>
        <v>16.216216216216218</v>
      </c>
      <c r="F12" s="36">
        <v>14</v>
      </c>
      <c r="G12" s="37">
        <f t="shared" ref="G12:G29" si="1">F12/C12%</f>
        <v>37.837837837837839</v>
      </c>
      <c r="H12" s="36">
        <v>15</v>
      </c>
      <c r="I12" s="37">
        <f t="shared" ref="I12:I29" si="2">H12/C12%</f>
        <v>40.54054054054054</v>
      </c>
      <c r="J12" s="36">
        <v>2</v>
      </c>
      <c r="K12" s="37">
        <f t="shared" ref="K12:K29" si="3">J12/C12%</f>
        <v>5.4054054054054053</v>
      </c>
      <c r="L12" s="38"/>
      <c r="M12" s="37">
        <f t="shared" ref="M12:M29" si="4">L12/C12%</f>
        <v>0</v>
      </c>
      <c r="N12" s="5">
        <v>37</v>
      </c>
      <c r="O12" s="5">
        <v>8</v>
      </c>
      <c r="P12" s="6">
        <f>O12/N12%</f>
        <v>21.621621621621621</v>
      </c>
      <c r="Q12" s="5">
        <v>12</v>
      </c>
      <c r="R12" s="6">
        <f>Q12/N12%</f>
        <v>32.432432432432435</v>
      </c>
      <c r="S12" s="5">
        <v>8</v>
      </c>
      <c r="T12" s="6">
        <f>S12/N12%</f>
        <v>21.621621621621621</v>
      </c>
      <c r="U12" s="5">
        <v>9</v>
      </c>
      <c r="V12" s="6">
        <f>U12/N12%</f>
        <v>24.324324324324326</v>
      </c>
      <c r="W12" s="5"/>
      <c r="X12" s="6">
        <f>W12/N12%</f>
        <v>0</v>
      </c>
      <c r="Y12" s="8">
        <f t="shared" ref="Y12:AH28" si="5">O12-D12</f>
        <v>2</v>
      </c>
      <c r="Z12" s="6">
        <f t="shared" si="5"/>
        <v>5.4054054054054035</v>
      </c>
      <c r="AA12" s="8">
        <f t="shared" si="5"/>
        <v>-2</v>
      </c>
      <c r="AB12" s="6">
        <f t="shared" si="5"/>
        <v>-5.4054054054054035</v>
      </c>
      <c r="AC12" s="8">
        <f t="shared" si="5"/>
        <v>-7</v>
      </c>
      <c r="AD12" s="6">
        <f t="shared" si="5"/>
        <v>-18.918918918918919</v>
      </c>
      <c r="AE12" s="8">
        <f t="shared" si="5"/>
        <v>7</v>
      </c>
      <c r="AF12" s="6">
        <f t="shared" si="5"/>
        <v>18.918918918918919</v>
      </c>
      <c r="AG12" s="8">
        <f t="shared" si="5"/>
        <v>0</v>
      </c>
      <c r="AH12" s="7">
        <f t="shared" si="5"/>
        <v>0</v>
      </c>
    </row>
    <row r="13" spans="1:36" ht="17.25" customHeight="1" x14ac:dyDescent="0.2">
      <c r="A13" s="112"/>
      <c r="B13" s="4">
        <v>42406</v>
      </c>
      <c r="C13" s="35">
        <v>32</v>
      </c>
      <c r="D13" s="36">
        <v>1</v>
      </c>
      <c r="E13" s="37">
        <f t="shared" si="0"/>
        <v>3.125</v>
      </c>
      <c r="F13" s="36">
        <v>10</v>
      </c>
      <c r="G13" s="37">
        <f t="shared" si="1"/>
        <v>31.25</v>
      </c>
      <c r="H13" s="36">
        <v>17</v>
      </c>
      <c r="I13" s="37">
        <f t="shared" si="2"/>
        <v>53.125</v>
      </c>
      <c r="J13" s="36">
        <v>4</v>
      </c>
      <c r="K13" s="37">
        <f t="shared" si="3"/>
        <v>12.5</v>
      </c>
      <c r="L13" s="38"/>
      <c r="M13" s="37">
        <f t="shared" si="4"/>
        <v>0</v>
      </c>
      <c r="N13" s="5">
        <v>29</v>
      </c>
      <c r="O13" s="5">
        <v>2</v>
      </c>
      <c r="P13" s="6">
        <f t="shared" ref="P13:P29" si="6">O13/N13%</f>
        <v>6.8965517241379315</v>
      </c>
      <c r="Q13" s="5">
        <v>4</v>
      </c>
      <c r="R13" s="6">
        <f t="shared" ref="R13:R29" si="7">Q13/N13%</f>
        <v>13.793103448275863</v>
      </c>
      <c r="S13" s="5">
        <v>18</v>
      </c>
      <c r="T13" s="6">
        <f t="shared" ref="T13:T29" si="8">S13/N13%</f>
        <v>62.068965517241381</v>
      </c>
      <c r="U13" s="5">
        <v>5</v>
      </c>
      <c r="V13" s="6">
        <f t="shared" ref="V13:V29" si="9">U13/N13%</f>
        <v>17.241379310344829</v>
      </c>
      <c r="W13" s="5"/>
      <c r="X13" s="6">
        <f t="shared" ref="X13:X29" si="10">W13/N13%</f>
        <v>0</v>
      </c>
      <c r="Y13" s="8">
        <f t="shared" si="5"/>
        <v>1</v>
      </c>
      <c r="Z13" s="6">
        <f t="shared" si="5"/>
        <v>3.7715517241379315</v>
      </c>
      <c r="AA13" s="8">
        <f t="shared" si="5"/>
        <v>-6</v>
      </c>
      <c r="AB13" s="6">
        <f t="shared" si="5"/>
        <v>-17.456896551724135</v>
      </c>
      <c r="AC13" s="8">
        <f t="shared" si="5"/>
        <v>1</v>
      </c>
      <c r="AD13" s="6">
        <f t="shared" si="5"/>
        <v>8.9439655172413808</v>
      </c>
      <c r="AE13" s="8">
        <f t="shared" si="5"/>
        <v>1</v>
      </c>
      <c r="AF13" s="6">
        <f t="shared" si="5"/>
        <v>4.7413793103448292</v>
      </c>
      <c r="AG13" s="8">
        <f t="shared" si="5"/>
        <v>0</v>
      </c>
      <c r="AH13" s="7">
        <f t="shared" si="5"/>
        <v>0</v>
      </c>
    </row>
    <row r="14" spans="1:36" ht="17.25" customHeight="1" x14ac:dyDescent="0.2">
      <c r="A14" s="113"/>
      <c r="B14" s="4">
        <v>42435</v>
      </c>
      <c r="C14" s="35">
        <v>29</v>
      </c>
      <c r="D14" s="36">
        <v>4</v>
      </c>
      <c r="E14" s="37">
        <f t="shared" si="0"/>
        <v>13.793103448275863</v>
      </c>
      <c r="F14" s="36">
        <v>9</v>
      </c>
      <c r="G14" s="37">
        <f t="shared" si="1"/>
        <v>31.03448275862069</v>
      </c>
      <c r="H14" s="36">
        <v>14</v>
      </c>
      <c r="I14" s="37">
        <f t="shared" si="2"/>
        <v>48.275862068965523</v>
      </c>
      <c r="J14" s="36">
        <v>2</v>
      </c>
      <c r="K14" s="37">
        <f t="shared" si="3"/>
        <v>6.8965517241379315</v>
      </c>
      <c r="L14" s="38"/>
      <c r="M14" s="37">
        <f t="shared" si="4"/>
        <v>0</v>
      </c>
      <c r="N14" s="5">
        <v>24</v>
      </c>
      <c r="O14" s="5"/>
      <c r="P14" s="6">
        <f t="shared" si="6"/>
        <v>0</v>
      </c>
      <c r="Q14" s="5">
        <v>4</v>
      </c>
      <c r="R14" s="6">
        <f t="shared" si="7"/>
        <v>16.666666666666668</v>
      </c>
      <c r="S14" s="5">
        <v>13</v>
      </c>
      <c r="T14" s="6">
        <f t="shared" si="8"/>
        <v>54.166666666666671</v>
      </c>
      <c r="U14" s="5">
        <v>7</v>
      </c>
      <c r="V14" s="6">
        <f t="shared" si="9"/>
        <v>29.166666666666668</v>
      </c>
      <c r="W14" s="5"/>
      <c r="X14" s="6">
        <f t="shared" si="10"/>
        <v>0</v>
      </c>
      <c r="Y14" s="8">
        <f t="shared" si="5"/>
        <v>-4</v>
      </c>
      <c r="Z14" s="6">
        <f t="shared" si="5"/>
        <v>-13.793103448275863</v>
      </c>
      <c r="AA14" s="8">
        <f t="shared" si="5"/>
        <v>-5</v>
      </c>
      <c r="AB14" s="6">
        <f t="shared" si="5"/>
        <v>-14.367816091954023</v>
      </c>
      <c r="AC14" s="8">
        <f t="shared" si="5"/>
        <v>-1</v>
      </c>
      <c r="AD14" s="6">
        <f t="shared" si="5"/>
        <v>5.8908045977011483</v>
      </c>
      <c r="AE14" s="8">
        <f t="shared" si="5"/>
        <v>5</v>
      </c>
      <c r="AF14" s="6">
        <f t="shared" si="5"/>
        <v>22.270114942528735</v>
      </c>
      <c r="AG14" s="8">
        <f t="shared" si="5"/>
        <v>0</v>
      </c>
      <c r="AH14" s="7">
        <f t="shared" si="5"/>
        <v>0</v>
      </c>
    </row>
    <row r="15" spans="1:36" ht="17.25" customHeight="1" x14ac:dyDescent="0.2">
      <c r="A15" s="111"/>
      <c r="B15" s="4">
        <v>42466</v>
      </c>
      <c r="C15" s="35">
        <v>34</v>
      </c>
      <c r="D15" s="36">
        <v>1</v>
      </c>
      <c r="E15" s="37">
        <f t="shared" si="0"/>
        <v>2.9411764705882351</v>
      </c>
      <c r="F15" s="36">
        <v>8</v>
      </c>
      <c r="G15" s="37">
        <f t="shared" si="1"/>
        <v>23.52941176470588</v>
      </c>
      <c r="H15" s="36">
        <v>19</v>
      </c>
      <c r="I15" s="37">
        <f t="shared" si="2"/>
        <v>55.882352941176464</v>
      </c>
      <c r="J15" s="36">
        <v>6</v>
      </c>
      <c r="K15" s="37">
        <f t="shared" si="3"/>
        <v>17.647058823529409</v>
      </c>
      <c r="L15" s="38"/>
      <c r="M15" s="37">
        <f t="shared" si="4"/>
        <v>0</v>
      </c>
      <c r="N15" s="5">
        <v>32</v>
      </c>
      <c r="O15" s="5"/>
      <c r="P15" s="6">
        <f t="shared" si="6"/>
        <v>0</v>
      </c>
      <c r="Q15" s="5">
        <v>1</v>
      </c>
      <c r="R15" s="6">
        <f t="shared" si="7"/>
        <v>3.125</v>
      </c>
      <c r="S15" s="5">
        <v>25</v>
      </c>
      <c r="T15" s="6">
        <f t="shared" si="8"/>
        <v>78.125</v>
      </c>
      <c r="U15" s="5">
        <v>6</v>
      </c>
      <c r="V15" s="6">
        <f t="shared" si="9"/>
        <v>18.75</v>
      </c>
      <c r="W15" s="5"/>
      <c r="X15" s="6">
        <f t="shared" si="10"/>
        <v>0</v>
      </c>
      <c r="Y15" s="8">
        <f t="shared" si="5"/>
        <v>-1</v>
      </c>
      <c r="Z15" s="6">
        <f t="shared" si="5"/>
        <v>-2.9411764705882351</v>
      </c>
      <c r="AA15" s="8">
        <f t="shared" si="5"/>
        <v>-7</v>
      </c>
      <c r="AB15" s="6">
        <f t="shared" si="5"/>
        <v>-20.40441176470588</v>
      </c>
      <c r="AC15" s="8">
        <f t="shared" si="5"/>
        <v>6</v>
      </c>
      <c r="AD15" s="6">
        <f t="shared" si="5"/>
        <v>22.242647058823536</v>
      </c>
      <c r="AE15" s="8">
        <f t="shared" si="5"/>
        <v>0</v>
      </c>
      <c r="AF15" s="6">
        <f t="shared" si="5"/>
        <v>1.1029411764705905</v>
      </c>
      <c r="AG15" s="8">
        <f t="shared" si="5"/>
        <v>0</v>
      </c>
      <c r="AH15" s="7">
        <f t="shared" si="5"/>
        <v>0</v>
      </c>
    </row>
    <row r="16" spans="1:36" ht="17.25" customHeight="1" x14ac:dyDescent="0.2">
      <c r="A16" s="113"/>
      <c r="B16" s="4">
        <v>42496</v>
      </c>
      <c r="C16" s="35">
        <v>35</v>
      </c>
      <c r="D16" s="36">
        <v>11</v>
      </c>
      <c r="E16" s="37">
        <f t="shared" si="0"/>
        <v>31.428571428571431</v>
      </c>
      <c r="F16" s="36">
        <v>10</v>
      </c>
      <c r="G16" s="37">
        <f t="shared" si="1"/>
        <v>28.571428571428573</v>
      </c>
      <c r="H16" s="36">
        <v>11</v>
      </c>
      <c r="I16" s="37">
        <f t="shared" si="2"/>
        <v>31.428571428571431</v>
      </c>
      <c r="J16" s="36">
        <v>3</v>
      </c>
      <c r="K16" s="37">
        <f t="shared" si="3"/>
        <v>8.5714285714285712</v>
      </c>
      <c r="L16" s="38"/>
      <c r="M16" s="37">
        <f t="shared" si="4"/>
        <v>0</v>
      </c>
      <c r="N16" s="5">
        <v>34</v>
      </c>
      <c r="O16" s="5"/>
      <c r="P16" s="6">
        <f t="shared" si="6"/>
        <v>0</v>
      </c>
      <c r="Q16" s="5">
        <v>2</v>
      </c>
      <c r="R16" s="6">
        <f t="shared" si="7"/>
        <v>5.8823529411764701</v>
      </c>
      <c r="S16" s="5">
        <v>17</v>
      </c>
      <c r="T16" s="6">
        <f t="shared" si="8"/>
        <v>49.999999999999993</v>
      </c>
      <c r="U16" s="5">
        <v>15</v>
      </c>
      <c r="V16" s="6">
        <f t="shared" si="9"/>
        <v>44.117647058823529</v>
      </c>
      <c r="W16" s="5"/>
      <c r="X16" s="6">
        <f t="shared" si="10"/>
        <v>0</v>
      </c>
      <c r="Y16" s="8">
        <f t="shared" si="5"/>
        <v>-11</v>
      </c>
      <c r="Z16" s="6">
        <f t="shared" si="5"/>
        <v>-31.428571428571431</v>
      </c>
      <c r="AA16" s="8">
        <f t="shared" si="5"/>
        <v>-8</v>
      </c>
      <c r="AB16" s="6">
        <f t="shared" si="5"/>
        <v>-22.689075630252102</v>
      </c>
      <c r="AC16" s="8">
        <f t="shared" si="5"/>
        <v>6</v>
      </c>
      <c r="AD16" s="6">
        <f t="shared" si="5"/>
        <v>18.571428571428562</v>
      </c>
      <c r="AE16" s="8">
        <f t="shared" si="5"/>
        <v>12</v>
      </c>
      <c r="AF16" s="6">
        <f t="shared" si="5"/>
        <v>35.54621848739496</v>
      </c>
      <c r="AG16" s="8">
        <f t="shared" si="5"/>
        <v>0</v>
      </c>
      <c r="AH16" s="7">
        <f t="shared" si="5"/>
        <v>0</v>
      </c>
    </row>
    <row r="17" spans="1:34" s="25" customFormat="1" x14ac:dyDescent="0.2">
      <c r="A17" s="109" t="s">
        <v>14</v>
      </c>
      <c r="B17" s="110"/>
      <c r="C17" s="8">
        <f>SUM(C12:C16)</f>
        <v>167</v>
      </c>
      <c r="D17" s="8">
        <f>SUM(D12:D16)</f>
        <v>23</v>
      </c>
      <c r="E17" s="9">
        <f t="shared" si="0"/>
        <v>13.77245508982036</v>
      </c>
      <c r="F17" s="8">
        <f>SUM(F12:F16)</f>
        <v>51</v>
      </c>
      <c r="G17" s="9">
        <f t="shared" si="1"/>
        <v>30.538922155688624</v>
      </c>
      <c r="H17" s="8">
        <f>SUM(H12:H16)</f>
        <v>76</v>
      </c>
      <c r="I17" s="9">
        <f t="shared" si="2"/>
        <v>45.508982035928149</v>
      </c>
      <c r="J17" s="8">
        <f>SUM(J12:J16)</f>
        <v>17</v>
      </c>
      <c r="K17" s="9">
        <f t="shared" si="3"/>
        <v>10.179640718562874</v>
      </c>
      <c r="L17" s="8">
        <f>SUM(L12:L16)</f>
        <v>0</v>
      </c>
      <c r="M17" s="9">
        <f t="shared" si="4"/>
        <v>0</v>
      </c>
      <c r="N17" s="8">
        <f>SUM(N12:N16)</f>
        <v>156</v>
      </c>
      <c r="O17" s="8">
        <f>SUM(O12:O16)</f>
        <v>10</v>
      </c>
      <c r="P17" s="9">
        <f t="shared" si="6"/>
        <v>6.4102564102564097</v>
      </c>
      <c r="Q17" s="8">
        <f>SUM(Q12:Q16)</f>
        <v>23</v>
      </c>
      <c r="R17" s="9">
        <f t="shared" si="7"/>
        <v>14.743589743589743</v>
      </c>
      <c r="S17" s="8">
        <f>SUM(S12:S16)</f>
        <v>81</v>
      </c>
      <c r="T17" s="9">
        <f t="shared" si="8"/>
        <v>51.92307692307692</v>
      </c>
      <c r="U17" s="8">
        <f>SUM(U12:U16)</f>
        <v>42</v>
      </c>
      <c r="V17" s="9">
        <f t="shared" si="9"/>
        <v>26.923076923076923</v>
      </c>
      <c r="W17" s="8">
        <f>SUM(W12:W16)</f>
        <v>0</v>
      </c>
      <c r="X17" s="9">
        <f t="shared" si="10"/>
        <v>0</v>
      </c>
      <c r="Y17" s="8">
        <f t="shared" si="5"/>
        <v>-13</v>
      </c>
      <c r="Z17" s="9">
        <f t="shared" si="5"/>
        <v>-7.3621986795639502</v>
      </c>
      <c r="AA17" s="8">
        <f t="shared" si="5"/>
        <v>-28</v>
      </c>
      <c r="AB17" s="9">
        <f t="shared" si="5"/>
        <v>-15.795332412098881</v>
      </c>
      <c r="AC17" s="8">
        <f t="shared" si="5"/>
        <v>5</v>
      </c>
      <c r="AD17" s="9">
        <f t="shared" si="5"/>
        <v>6.4140948871487709</v>
      </c>
      <c r="AE17" s="8">
        <f t="shared" si="5"/>
        <v>25</v>
      </c>
      <c r="AF17" s="9">
        <f t="shared" si="5"/>
        <v>16.743436204514047</v>
      </c>
      <c r="AG17" s="8">
        <f t="shared" si="5"/>
        <v>0</v>
      </c>
      <c r="AH17" s="10">
        <f t="shared" si="5"/>
        <v>0</v>
      </c>
    </row>
    <row r="18" spans="1:34" ht="15" customHeight="1" x14ac:dyDescent="0.2">
      <c r="A18" s="111"/>
      <c r="B18" s="4">
        <v>42376</v>
      </c>
      <c r="C18" s="35">
        <v>35</v>
      </c>
      <c r="D18" s="36">
        <v>10</v>
      </c>
      <c r="E18" s="37">
        <f t="shared" si="0"/>
        <v>28.571428571428573</v>
      </c>
      <c r="F18" s="36">
        <v>10</v>
      </c>
      <c r="G18" s="37">
        <f t="shared" si="1"/>
        <v>28.571428571428573</v>
      </c>
      <c r="H18" s="36">
        <v>14</v>
      </c>
      <c r="I18" s="37">
        <f t="shared" si="2"/>
        <v>40</v>
      </c>
      <c r="J18" s="36">
        <v>1</v>
      </c>
      <c r="K18" s="37">
        <f t="shared" si="3"/>
        <v>2.8571428571428572</v>
      </c>
      <c r="L18" s="38"/>
      <c r="M18" s="37">
        <f t="shared" si="4"/>
        <v>0</v>
      </c>
      <c r="N18" s="5">
        <v>35</v>
      </c>
      <c r="O18" s="5">
        <v>2</v>
      </c>
      <c r="P18" s="6">
        <f t="shared" si="6"/>
        <v>5.7142857142857144</v>
      </c>
      <c r="Q18" s="5">
        <v>20</v>
      </c>
      <c r="R18" s="6">
        <f t="shared" si="7"/>
        <v>57.142857142857146</v>
      </c>
      <c r="S18" s="5">
        <v>13</v>
      </c>
      <c r="T18" s="6">
        <f t="shared" si="8"/>
        <v>37.142857142857146</v>
      </c>
      <c r="U18" s="5">
        <v>0</v>
      </c>
      <c r="V18" s="6">
        <f t="shared" si="9"/>
        <v>0</v>
      </c>
      <c r="W18" s="5">
        <v>0</v>
      </c>
      <c r="X18" s="6">
        <f t="shared" si="10"/>
        <v>0</v>
      </c>
      <c r="Y18" s="16">
        <f t="shared" si="5"/>
        <v>-8</v>
      </c>
      <c r="Z18" s="6">
        <f t="shared" si="5"/>
        <v>-22.857142857142858</v>
      </c>
      <c r="AA18" s="16">
        <f t="shared" si="5"/>
        <v>10</v>
      </c>
      <c r="AB18" s="6">
        <f t="shared" si="5"/>
        <v>28.571428571428573</v>
      </c>
      <c r="AC18" s="16">
        <f t="shared" si="5"/>
        <v>-1</v>
      </c>
      <c r="AD18" s="6">
        <f t="shared" si="5"/>
        <v>-2.8571428571428541</v>
      </c>
      <c r="AE18" s="16">
        <f t="shared" si="5"/>
        <v>-1</v>
      </c>
      <c r="AF18" s="6">
        <f t="shared" si="5"/>
        <v>-2.8571428571428572</v>
      </c>
      <c r="AG18" s="5"/>
      <c r="AH18" s="7">
        <f t="shared" si="5"/>
        <v>0</v>
      </c>
    </row>
    <row r="19" spans="1:34" ht="16.5" customHeight="1" x14ac:dyDescent="0.2">
      <c r="A19" s="113"/>
      <c r="B19" s="4">
        <v>42407</v>
      </c>
      <c r="C19" s="35">
        <v>35</v>
      </c>
      <c r="D19" s="36">
        <v>3</v>
      </c>
      <c r="E19" s="37">
        <f t="shared" si="0"/>
        <v>8.5714285714285712</v>
      </c>
      <c r="F19" s="36">
        <v>10</v>
      </c>
      <c r="G19" s="37">
        <f t="shared" si="1"/>
        <v>28.571428571428573</v>
      </c>
      <c r="H19" s="36">
        <v>18</v>
      </c>
      <c r="I19" s="37">
        <f t="shared" si="2"/>
        <v>51.428571428571431</v>
      </c>
      <c r="J19" s="36">
        <v>4</v>
      </c>
      <c r="K19" s="37">
        <f t="shared" si="3"/>
        <v>11.428571428571429</v>
      </c>
      <c r="L19" s="38"/>
      <c r="M19" s="37">
        <f t="shared" si="4"/>
        <v>0</v>
      </c>
      <c r="N19" s="5">
        <v>36</v>
      </c>
      <c r="O19" s="5">
        <v>3</v>
      </c>
      <c r="P19" s="6">
        <f t="shared" si="6"/>
        <v>8.3333333333333339</v>
      </c>
      <c r="Q19" s="5">
        <v>10</v>
      </c>
      <c r="R19" s="6">
        <f t="shared" si="7"/>
        <v>27.777777777777779</v>
      </c>
      <c r="S19" s="5">
        <v>19</v>
      </c>
      <c r="T19" s="6">
        <f t="shared" si="8"/>
        <v>52.777777777777779</v>
      </c>
      <c r="U19" s="5">
        <v>4</v>
      </c>
      <c r="V19" s="6">
        <f t="shared" si="9"/>
        <v>11.111111111111111</v>
      </c>
      <c r="W19" s="5">
        <v>0</v>
      </c>
      <c r="X19" s="6">
        <f t="shared" si="10"/>
        <v>0</v>
      </c>
      <c r="Y19" s="16">
        <f t="shared" si="5"/>
        <v>0</v>
      </c>
      <c r="Z19" s="6">
        <f t="shared" si="5"/>
        <v>-0.23809523809523725</v>
      </c>
      <c r="AA19" s="16">
        <f t="shared" si="5"/>
        <v>0</v>
      </c>
      <c r="AB19" s="6">
        <f t="shared" si="5"/>
        <v>-0.79365079365079438</v>
      </c>
      <c r="AC19" s="16">
        <f t="shared" si="5"/>
        <v>1</v>
      </c>
      <c r="AD19" s="6">
        <f t="shared" si="5"/>
        <v>1.349206349206348</v>
      </c>
      <c r="AE19" s="16">
        <f t="shared" si="5"/>
        <v>0</v>
      </c>
      <c r="AF19" s="6">
        <f t="shared" si="5"/>
        <v>-0.31746031746031811</v>
      </c>
      <c r="AG19" s="5"/>
      <c r="AH19" s="7">
        <f t="shared" si="5"/>
        <v>0</v>
      </c>
    </row>
    <row r="20" spans="1:34" s="26" customFormat="1" x14ac:dyDescent="0.2">
      <c r="A20" s="43"/>
      <c r="B20" s="12">
        <v>42436</v>
      </c>
      <c r="C20" s="35">
        <v>35</v>
      </c>
      <c r="D20" s="36">
        <v>3</v>
      </c>
      <c r="E20" s="37">
        <f t="shared" si="0"/>
        <v>8.5714285714285712</v>
      </c>
      <c r="F20" s="36">
        <v>10</v>
      </c>
      <c r="G20" s="37">
        <f t="shared" si="1"/>
        <v>28.571428571428573</v>
      </c>
      <c r="H20" s="36">
        <v>17</v>
      </c>
      <c r="I20" s="37">
        <f t="shared" si="2"/>
        <v>48.571428571428577</v>
      </c>
      <c r="J20" s="36">
        <v>5</v>
      </c>
      <c r="K20" s="37">
        <f t="shared" si="3"/>
        <v>14.285714285714286</v>
      </c>
      <c r="L20" s="38"/>
      <c r="M20" s="37">
        <f t="shared" si="4"/>
        <v>0</v>
      </c>
      <c r="N20" s="5">
        <v>33</v>
      </c>
      <c r="O20" s="5">
        <v>0</v>
      </c>
      <c r="P20" s="6">
        <f t="shared" si="6"/>
        <v>0</v>
      </c>
      <c r="Q20" s="5">
        <v>14</v>
      </c>
      <c r="R20" s="6">
        <f t="shared" si="7"/>
        <v>42.424242424242422</v>
      </c>
      <c r="S20" s="5">
        <v>16</v>
      </c>
      <c r="T20" s="6">
        <f t="shared" si="8"/>
        <v>48.484848484848484</v>
      </c>
      <c r="U20" s="5">
        <v>3</v>
      </c>
      <c r="V20" s="6">
        <f t="shared" si="9"/>
        <v>9.0909090909090899</v>
      </c>
      <c r="W20" s="5">
        <v>0</v>
      </c>
      <c r="X20" s="6">
        <f t="shared" si="10"/>
        <v>0</v>
      </c>
      <c r="Y20" s="16">
        <f t="shared" si="5"/>
        <v>-3</v>
      </c>
      <c r="Z20" s="6">
        <f t="shared" si="5"/>
        <v>-8.5714285714285712</v>
      </c>
      <c r="AA20" s="16">
        <f t="shared" si="5"/>
        <v>4</v>
      </c>
      <c r="AB20" s="6">
        <f t="shared" si="5"/>
        <v>13.852813852813849</v>
      </c>
      <c r="AC20" s="16">
        <f t="shared" si="5"/>
        <v>-1</v>
      </c>
      <c r="AD20" s="6">
        <f t="shared" si="5"/>
        <v>-8.6580086580092086E-2</v>
      </c>
      <c r="AE20" s="16">
        <f t="shared" si="5"/>
        <v>-2</v>
      </c>
      <c r="AF20" s="6">
        <f t="shared" si="5"/>
        <v>-5.1948051948051965</v>
      </c>
      <c r="AG20" s="5"/>
      <c r="AH20" s="7">
        <f t="shared" si="5"/>
        <v>0</v>
      </c>
    </row>
    <row r="21" spans="1:34" s="25" customFormat="1" x14ac:dyDescent="0.2">
      <c r="A21" s="11"/>
      <c r="B21" s="12">
        <v>42467</v>
      </c>
      <c r="C21" s="35">
        <v>33</v>
      </c>
      <c r="D21" s="36">
        <v>1</v>
      </c>
      <c r="E21" s="37">
        <f t="shared" si="0"/>
        <v>3.0303030303030303</v>
      </c>
      <c r="F21" s="36">
        <v>5</v>
      </c>
      <c r="G21" s="37">
        <f t="shared" si="1"/>
        <v>15.15151515151515</v>
      </c>
      <c r="H21" s="36">
        <v>20</v>
      </c>
      <c r="I21" s="37">
        <f t="shared" si="2"/>
        <v>60.606060606060602</v>
      </c>
      <c r="J21" s="36">
        <v>7</v>
      </c>
      <c r="K21" s="37">
        <f t="shared" si="3"/>
        <v>21.212121212121211</v>
      </c>
      <c r="L21" s="38"/>
      <c r="M21" s="37">
        <f t="shared" si="4"/>
        <v>0</v>
      </c>
      <c r="N21" s="5">
        <v>31</v>
      </c>
      <c r="O21" s="13"/>
      <c r="P21" s="14">
        <f t="shared" si="6"/>
        <v>0</v>
      </c>
      <c r="Q21" s="13">
        <v>10</v>
      </c>
      <c r="R21" s="14">
        <f t="shared" si="7"/>
        <v>32.258064516129032</v>
      </c>
      <c r="S21" s="13">
        <v>17</v>
      </c>
      <c r="T21" s="14">
        <f t="shared" si="8"/>
        <v>54.838709677419352</v>
      </c>
      <c r="U21" s="13">
        <v>4</v>
      </c>
      <c r="V21" s="14">
        <f t="shared" si="9"/>
        <v>12.903225806451614</v>
      </c>
      <c r="W21" s="13">
        <v>0</v>
      </c>
      <c r="X21" s="14">
        <f t="shared" si="10"/>
        <v>0</v>
      </c>
      <c r="Y21" s="16">
        <f t="shared" si="5"/>
        <v>-1</v>
      </c>
      <c r="Z21" s="14">
        <f t="shared" si="5"/>
        <v>-3.0303030303030303</v>
      </c>
      <c r="AA21" s="16">
        <f t="shared" si="5"/>
        <v>5</v>
      </c>
      <c r="AB21" s="14">
        <f t="shared" si="5"/>
        <v>17.106549364613883</v>
      </c>
      <c r="AC21" s="16">
        <f t="shared" si="5"/>
        <v>-3</v>
      </c>
      <c r="AD21" s="14">
        <f t="shared" si="5"/>
        <v>-5.7673509286412497</v>
      </c>
      <c r="AE21" s="16">
        <f t="shared" si="5"/>
        <v>-3</v>
      </c>
      <c r="AF21" s="14">
        <f t="shared" si="5"/>
        <v>-8.3088954056695972</v>
      </c>
      <c r="AG21" s="13"/>
      <c r="AH21" s="15">
        <f t="shared" si="5"/>
        <v>0</v>
      </c>
    </row>
    <row r="22" spans="1:34" ht="15" customHeight="1" x14ac:dyDescent="0.2">
      <c r="A22" s="109" t="s">
        <v>14</v>
      </c>
      <c r="B22" s="110"/>
      <c r="C22" s="39">
        <v>138</v>
      </c>
      <c r="D22" s="40">
        <f>SUM(D18:D21)</f>
        <v>17</v>
      </c>
      <c r="E22" s="41">
        <f t="shared" si="0"/>
        <v>12.318840579710146</v>
      </c>
      <c r="F22" s="42">
        <f>SUM(F18:F21)</f>
        <v>35</v>
      </c>
      <c r="G22" s="41">
        <f t="shared" si="1"/>
        <v>25.362318840579711</v>
      </c>
      <c r="H22" s="42">
        <f>SUM(H18:H21)</f>
        <v>69</v>
      </c>
      <c r="I22" s="41">
        <f t="shared" si="2"/>
        <v>50.000000000000007</v>
      </c>
      <c r="J22" s="42">
        <f>SUM(J18:J21)</f>
        <v>17</v>
      </c>
      <c r="K22" s="41">
        <f t="shared" si="3"/>
        <v>12.318840579710146</v>
      </c>
      <c r="L22" s="40">
        <f>SUM(L18:L21)</f>
        <v>0</v>
      </c>
      <c r="M22" s="41">
        <f t="shared" si="4"/>
        <v>0</v>
      </c>
      <c r="N22" s="8">
        <f>N18+N19+N20+N21</f>
        <v>135</v>
      </c>
      <c r="O22" s="16">
        <f>SUM(O18:O21)</f>
        <v>5</v>
      </c>
      <c r="P22" s="17">
        <f t="shared" si="6"/>
        <v>3.7037037037037033</v>
      </c>
      <c r="Q22" s="16">
        <f>SUM(Q18:Q21)</f>
        <v>54</v>
      </c>
      <c r="R22" s="17">
        <f t="shared" si="7"/>
        <v>40</v>
      </c>
      <c r="S22" s="16">
        <f>SUM(S18:S21)</f>
        <v>65</v>
      </c>
      <c r="T22" s="17">
        <f t="shared" si="8"/>
        <v>48.148148148148145</v>
      </c>
      <c r="U22" s="16">
        <f>SUM(U18:U21)</f>
        <v>11</v>
      </c>
      <c r="V22" s="17">
        <f t="shared" si="9"/>
        <v>8.148148148148147</v>
      </c>
      <c r="W22" s="16">
        <f>SUM(W18:W21)</f>
        <v>0</v>
      </c>
      <c r="X22" s="17">
        <f t="shared" si="10"/>
        <v>0</v>
      </c>
      <c r="Y22" s="16">
        <f t="shared" si="5"/>
        <v>-12</v>
      </c>
      <c r="Z22" s="17">
        <f t="shared" si="5"/>
        <v>-8.6151368760064422</v>
      </c>
      <c r="AA22" s="16">
        <f t="shared" si="5"/>
        <v>19</v>
      </c>
      <c r="AB22" s="17">
        <f t="shared" si="5"/>
        <v>14.637681159420289</v>
      </c>
      <c r="AC22" s="16">
        <f t="shared" si="5"/>
        <v>-4</v>
      </c>
      <c r="AD22" s="17">
        <f t="shared" si="5"/>
        <v>-1.8518518518518619</v>
      </c>
      <c r="AE22" s="16">
        <f t="shared" si="5"/>
        <v>-6</v>
      </c>
      <c r="AF22" s="17">
        <f t="shared" si="5"/>
        <v>-4.1706924315619993</v>
      </c>
      <c r="AG22" s="16">
        <f t="shared" si="5"/>
        <v>0</v>
      </c>
      <c r="AH22" s="18">
        <f t="shared" si="5"/>
        <v>0</v>
      </c>
    </row>
    <row r="23" spans="1:34" x14ac:dyDescent="0.2">
      <c r="A23" s="111"/>
      <c r="B23" s="4">
        <v>42377</v>
      </c>
      <c r="C23" s="35">
        <v>35</v>
      </c>
      <c r="D23" s="36">
        <v>4</v>
      </c>
      <c r="E23" s="37">
        <f t="shared" si="0"/>
        <v>11.428571428571429</v>
      </c>
      <c r="F23" s="36">
        <v>16</v>
      </c>
      <c r="G23" s="37">
        <f t="shared" si="1"/>
        <v>45.714285714285715</v>
      </c>
      <c r="H23" s="36">
        <v>13</v>
      </c>
      <c r="I23" s="37">
        <f t="shared" si="2"/>
        <v>37.142857142857146</v>
      </c>
      <c r="J23" s="36">
        <v>2</v>
      </c>
      <c r="K23" s="37">
        <f t="shared" si="3"/>
        <v>5.7142857142857144</v>
      </c>
      <c r="L23" s="38"/>
      <c r="M23" s="37">
        <f t="shared" si="4"/>
        <v>0</v>
      </c>
      <c r="N23" s="5">
        <v>34</v>
      </c>
      <c r="O23" s="5">
        <v>1</v>
      </c>
      <c r="P23" s="6">
        <f t="shared" si="6"/>
        <v>2.9411764705882351</v>
      </c>
      <c r="Q23" s="5">
        <v>14</v>
      </c>
      <c r="R23" s="6">
        <f t="shared" si="7"/>
        <v>41.17647058823529</v>
      </c>
      <c r="S23" s="5">
        <v>19</v>
      </c>
      <c r="T23" s="6">
        <f t="shared" si="8"/>
        <v>55.882352941176464</v>
      </c>
      <c r="U23" s="5">
        <v>10</v>
      </c>
      <c r="V23" s="6">
        <f t="shared" si="9"/>
        <v>29.411764705882351</v>
      </c>
      <c r="W23" s="5">
        <v>0</v>
      </c>
      <c r="X23" s="6">
        <f t="shared" si="10"/>
        <v>0</v>
      </c>
      <c r="Y23" s="8">
        <f t="shared" si="5"/>
        <v>-3</v>
      </c>
      <c r="Z23" s="6">
        <f t="shared" si="5"/>
        <v>-8.4873949579831933</v>
      </c>
      <c r="AA23" s="8">
        <f t="shared" si="5"/>
        <v>-2</v>
      </c>
      <c r="AB23" s="6">
        <f t="shared" si="5"/>
        <v>-4.5378151260504254</v>
      </c>
      <c r="AC23" s="8">
        <f t="shared" si="5"/>
        <v>6</v>
      </c>
      <c r="AD23" s="6">
        <f t="shared" si="5"/>
        <v>18.739495798319318</v>
      </c>
      <c r="AE23" s="8">
        <f t="shared" si="5"/>
        <v>8</v>
      </c>
      <c r="AF23" s="6">
        <f t="shared" si="5"/>
        <v>23.697478991596636</v>
      </c>
      <c r="AG23" s="8">
        <f t="shared" si="5"/>
        <v>0</v>
      </c>
      <c r="AH23" s="7">
        <f t="shared" si="5"/>
        <v>0</v>
      </c>
    </row>
    <row r="24" spans="1:34" x14ac:dyDescent="0.2">
      <c r="A24" s="112"/>
      <c r="B24" s="4">
        <v>42408</v>
      </c>
      <c r="C24" s="35">
        <v>37</v>
      </c>
      <c r="D24" s="36">
        <v>4</v>
      </c>
      <c r="E24" s="37">
        <f t="shared" si="0"/>
        <v>10.810810810810811</v>
      </c>
      <c r="F24" s="36">
        <v>15</v>
      </c>
      <c r="G24" s="37">
        <f t="shared" si="1"/>
        <v>40.54054054054054</v>
      </c>
      <c r="H24" s="36">
        <v>17</v>
      </c>
      <c r="I24" s="37">
        <f t="shared" si="2"/>
        <v>45.945945945945944</v>
      </c>
      <c r="J24" s="36">
        <v>1</v>
      </c>
      <c r="K24" s="37">
        <f t="shared" si="3"/>
        <v>2.7027027027027026</v>
      </c>
      <c r="L24" s="38"/>
      <c r="M24" s="37">
        <f t="shared" si="4"/>
        <v>0</v>
      </c>
      <c r="N24" s="5">
        <v>32</v>
      </c>
      <c r="O24" s="5">
        <v>3</v>
      </c>
      <c r="P24" s="6">
        <f t="shared" si="6"/>
        <v>9.375</v>
      </c>
      <c r="Q24" s="5">
        <v>17</v>
      </c>
      <c r="R24" s="6">
        <f t="shared" si="7"/>
        <v>53.125</v>
      </c>
      <c r="S24" s="5">
        <v>10</v>
      </c>
      <c r="T24" s="6">
        <f t="shared" si="8"/>
        <v>31.25</v>
      </c>
      <c r="U24" s="5">
        <v>4</v>
      </c>
      <c r="V24" s="6">
        <f t="shared" si="9"/>
        <v>12.5</v>
      </c>
      <c r="W24" s="5">
        <v>0</v>
      </c>
      <c r="X24" s="6">
        <f t="shared" si="10"/>
        <v>0</v>
      </c>
      <c r="Y24" s="8">
        <f t="shared" si="5"/>
        <v>-1</v>
      </c>
      <c r="Z24" s="6">
        <f t="shared" si="5"/>
        <v>-1.4358108108108105</v>
      </c>
      <c r="AA24" s="8">
        <f t="shared" si="5"/>
        <v>2</v>
      </c>
      <c r="AB24" s="6">
        <f t="shared" si="5"/>
        <v>12.58445945945946</v>
      </c>
      <c r="AC24" s="8">
        <f t="shared" si="5"/>
        <v>-7</v>
      </c>
      <c r="AD24" s="6">
        <f t="shared" si="5"/>
        <v>-14.695945945945944</v>
      </c>
      <c r="AE24" s="8">
        <f t="shared" si="5"/>
        <v>3</v>
      </c>
      <c r="AF24" s="6">
        <f t="shared" si="5"/>
        <v>9.7972972972972983</v>
      </c>
      <c r="AG24" s="8">
        <f t="shared" si="5"/>
        <v>0</v>
      </c>
      <c r="AH24" s="7">
        <f t="shared" si="5"/>
        <v>0</v>
      </c>
    </row>
    <row r="25" spans="1:34" s="25" customFormat="1" x14ac:dyDescent="0.2">
      <c r="A25" s="113"/>
      <c r="B25" s="4">
        <v>42437</v>
      </c>
      <c r="C25" s="35">
        <v>31</v>
      </c>
      <c r="D25" s="36">
        <v>7</v>
      </c>
      <c r="E25" s="37">
        <f t="shared" si="0"/>
        <v>22.580645161290324</v>
      </c>
      <c r="F25" s="36">
        <v>22</v>
      </c>
      <c r="G25" s="37">
        <f t="shared" si="1"/>
        <v>70.967741935483872</v>
      </c>
      <c r="H25" s="36">
        <v>2</v>
      </c>
      <c r="I25" s="37">
        <f t="shared" si="2"/>
        <v>6.4516129032258069</v>
      </c>
      <c r="J25" s="36"/>
      <c r="K25" s="37">
        <f t="shared" si="3"/>
        <v>0</v>
      </c>
      <c r="L25" s="38"/>
      <c r="M25" s="37">
        <f t="shared" si="4"/>
        <v>0</v>
      </c>
      <c r="N25" s="5">
        <v>34</v>
      </c>
      <c r="O25" s="5">
        <v>10</v>
      </c>
      <c r="P25" s="6">
        <f t="shared" si="6"/>
        <v>29.411764705882351</v>
      </c>
      <c r="Q25" s="5">
        <v>15</v>
      </c>
      <c r="R25" s="6">
        <f t="shared" si="7"/>
        <v>44.117647058823529</v>
      </c>
      <c r="S25" s="5">
        <v>4</v>
      </c>
      <c r="T25" s="6">
        <f t="shared" si="8"/>
        <v>11.76470588235294</v>
      </c>
      <c r="U25" s="5">
        <v>3</v>
      </c>
      <c r="V25" s="6">
        <f t="shared" si="9"/>
        <v>8.8235294117647047</v>
      </c>
      <c r="W25" s="5">
        <v>0</v>
      </c>
      <c r="X25" s="6">
        <f t="shared" si="10"/>
        <v>0</v>
      </c>
      <c r="Y25" s="8">
        <f t="shared" si="5"/>
        <v>3</v>
      </c>
      <c r="Z25" s="6">
        <f t="shared" si="5"/>
        <v>6.8311195445920276</v>
      </c>
      <c r="AA25" s="8">
        <f t="shared" si="5"/>
        <v>-7</v>
      </c>
      <c r="AB25" s="6">
        <f t="shared" si="5"/>
        <v>-26.850094876660343</v>
      </c>
      <c r="AC25" s="8">
        <f t="shared" si="5"/>
        <v>2</v>
      </c>
      <c r="AD25" s="6">
        <f t="shared" si="5"/>
        <v>5.3130929791271333</v>
      </c>
      <c r="AE25" s="8">
        <f t="shared" si="5"/>
        <v>3</v>
      </c>
      <c r="AF25" s="6">
        <f t="shared" si="5"/>
        <v>8.8235294117647047</v>
      </c>
      <c r="AG25" s="8">
        <f t="shared" si="5"/>
        <v>0</v>
      </c>
      <c r="AH25" s="7">
        <f t="shared" si="5"/>
        <v>0</v>
      </c>
    </row>
    <row r="26" spans="1:34" s="26" customFormat="1" ht="15.75" customHeight="1" x14ac:dyDescent="0.2">
      <c r="A26" s="109" t="s">
        <v>14</v>
      </c>
      <c r="B26" s="110"/>
      <c r="C26" s="39">
        <f>SUM(C23:C25)</f>
        <v>103</v>
      </c>
      <c r="D26" s="40">
        <f>D23+D24+D25</f>
        <v>15</v>
      </c>
      <c r="E26" s="41">
        <f t="shared" si="0"/>
        <v>14.563106796116504</v>
      </c>
      <c r="F26" s="42">
        <f>F23+F24+F25</f>
        <v>53</v>
      </c>
      <c r="G26" s="41">
        <f t="shared" si="1"/>
        <v>51.456310679611647</v>
      </c>
      <c r="H26" s="42">
        <f>H23+H24+H25</f>
        <v>32</v>
      </c>
      <c r="I26" s="41">
        <f t="shared" si="2"/>
        <v>31.067961165048544</v>
      </c>
      <c r="J26" s="42">
        <f>SUM(J23:J25)</f>
        <v>3</v>
      </c>
      <c r="K26" s="41">
        <f t="shared" si="3"/>
        <v>2.912621359223301</v>
      </c>
      <c r="L26" s="40">
        <f>SUM(L23:L25)</f>
        <v>0</v>
      </c>
      <c r="M26" s="41">
        <f t="shared" si="4"/>
        <v>0</v>
      </c>
      <c r="N26" s="8">
        <f>SUM(N23:N25)</f>
        <v>100</v>
      </c>
      <c r="O26" s="8">
        <f>SUM(O23:O25)</f>
        <v>14</v>
      </c>
      <c r="P26" s="9">
        <f t="shared" si="6"/>
        <v>14</v>
      </c>
      <c r="Q26" s="8">
        <f>SUM(Q23:Q25)</f>
        <v>46</v>
      </c>
      <c r="R26" s="9">
        <f t="shared" si="7"/>
        <v>46</v>
      </c>
      <c r="S26" s="8">
        <f>SUM(S23:S25)</f>
        <v>33</v>
      </c>
      <c r="T26" s="9">
        <f t="shared" si="8"/>
        <v>33</v>
      </c>
      <c r="U26" s="8">
        <f>SUM(U23:U25)</f>
        <v>17</v>
      </c>
      <c r="V26" s="9">
        <f t="shared" si="9"/>
        <v>17</v>
      </c>
      <c r="W26" s="8">
        <f>SUM(W23:W25)</f>
        <v>0</v>
      </c>
      <c r="X26" s="9">
        <f t="shared" si="10"/>
        <v>0</v>
      </c>
      <c r="Y26" s="8">
        <f t="shared" si="5"/>
        <v>-1</v>
      </c>
      <c r="Z26" s="9">
        <f t="shared" si="5"/>
        <v>-0.56310679611650372</v>
      </c>
      <c r="AA26" s="8">
        <f t="shared" si="5"/>
        <v>-7</v>
      </c>
      <c r="AB26" s="9">
        <f t="shared" si="5"/>
        <v>-5.4563106796116472</v>
      </c>
      <c r="AC26" s="8">
        <f t="shared" si="5"/>
        <v>1</v>
      </c>
      <c r="AD26" s="9">
        <f t="shared" si="5"/>
        <v>1.9320388349514559</v>
      </c>
      <c r="AE26" s="8">
        <f t="shared" si="5"/>
        <v>14</v>
      </c>
      <c r="AF26" s="9">
        <f t="shared" si="5"/>
        <v>14.087378640776699</v>
      </c>
      <c r="AG26" s="8">
        <f t="shared" si="5"/>
        <v>0</v>
      </c>
      <c r="AH26" s="10">
        <f t="shared" si="5"/>
        <v>0</v>
      </c>
    </row>
    <row r="27" spans="1:34" s="26" customFormat="1" x14ac:dyDescent="0.2">
      <c r="A27" s="11"/>
      <c r="B27" s="12">
        <v>42378</v>
      </c>
      <c r="C27" s="35">
        <v>36</v>
      </c>
      <c r="D27" s="36">
        <v>2</v>
      </c>
      <c r="E27" s="37">
        <f t="shared" si="0"/>
        <v>5.5555555555555554</v>
      </c>
      <c r="F27" s="36">
        <v>14</v>
      </c>
      <c r="G27" s="37">
        <f t="shared" si="1"/>
        <v>38.888888888888893</v>
      </c>
      <c r="H27" s="36">
        <v>20</v>
      </c>
      <c r="I27" s="37">
        <f t="shared" si="2"/>
        <v>55.555555555555557</v>
      </c>
      <c r="J27" s="36">
        <v>0</v>
      </c>
      <c r="K27" s="37">
        <f t="shared" si="3"/>
        <v>0</v>
      </c>
      <c r="L27" s="38">
        <v>0</v>
      </c>
      <c r="M27" s="37">
        <f t="shared" si="4"/>
        <v>0</v>
      </c>
      <c r="N27" s="5">
        <v>34</v>
      </c>
      <c r="O27" s="13">
        <v>3</v>
      </c>
      <c r="P27" s="14">
        <f t="shared" si="6"/>
        <v>8.8235294117647047</v>
      </c>
      <c r="Q27" s="13">
        <v>15</v>
      </c>
      <c r="R27" s="14">
        <f t="shared" si="7"/>
        <v>44.117647058823529</v>
      </c>
      <c r="S27" s="13">
        <v>15</v>
      </c>
      <c r="T27" s="14">
        <f t="shared" si="8"/>
        <v>44.117647058823529</v>
      </c>
      <c r="U27" s="13">
        <v>1</v>
      </c>
      <c r="V27" s="14">
        <f t="shared" si="9"/>
        <v>2.9411764705882351</v>
      </c>
      <c r="W27" s="13"/>
      <c r="X27" s="14">
        <f t="shared" si="10"/>
        <v>0</v>
      </c>
      <c r="Y27" s="8">
        <f t="shared" ref="Y27:AH29" si="11">O27-D27</f>
        <v>1</v>
      </c>
      <c r="Z27" s="14">
        <f t="shared" si="5"/>
        <v>3.2679738562091494</v>
      </c>
      <c r="AA27" s="8">
        <f t="shared" si="11"/>
        <v>1</v>
      </c>
      <c r="AB27" s="14">
        <f t="shared" si="5"/>
        <v>5.2287581699346362</v>
      </c>
      <c r="AC27" s="8">
        <f t="shared" si="11"/>
        <v>-5</v>
      </c>
      <c r="AD27" s="14">
        <f t="shared" si="5"/>
        <v>-11.437908496732028</v>
      </c>
      <c r="AE27" s="8">
        <f t="shared" si="11"/>
        <v>1</v>
      </c>
      <c r="AF27" s="14">
        <f t="shared" si="5"/>
        <v>2.9411764705882351</v>
      </c>
      <c r="AG27" s="13"/>
      <c r="AH27" s="15">
        <f t="shared" si="5"/>
        <v>0</v>
      </c>
    </row>
    <row r="28" spans="1:34" s="25" customFormat="1" x14ac:dyDescent="0.2">
      <c r="A28" s="11"/>
      <c r="B28" s="12">
        <v>42409</v>
      </c>
      <c r="C28" s="35">
        <v>35</v>
      </c>
      <c r="D28" s="36">
        <v>2</v>
      </c>
      <c r="E28" s="37">
        <f t="shared" si="0"/>
        <v>5.7142857142857144</v>
      </c>
      <c r="F28" s="36">
        <v>12</v>
      </c>
      <c r="G28" s="37">
        <f t="shared" si="1"/>
        <v>34.285714285714285</v>
      </c>
      <c r="H28" s="36">
        <v>20</v>
      </c>
      <c r="I28" s="37">
        <f t="shared" si="2"/>
        <v>57.142857142857146</v>
      </c>
      <c r="J28" s="36">
        <v>1</v>
      </c>
      <c r="K28" s="37">
        <f t="shared" si="3"/>
        <v>2.8571428571428572</v>
      </c>
      <c r="L28" s="38">
        <v>0</v>
      </c>
      <c r="M28" s="37">
        <f t="shared" si="4"/>
        <v>0</v>
      </c>
      <c r="N28" s="5">
        <v>35</v>
      </c>
      <c r="O28" s="13">
        <v>1</v>
      </c>
      <c r="P28" s="14">
        <f t="shared" si="6"/>
        <v>2.8571428571428572</v>
      </c>
      <c r="Q28" s="13">
        <v>15</v>
      </c>
      <c r="R28" s="14">
        <f t="shared" si="7"/>
        <v>42.857142857142861</v>
      </c>
      <c r="S28" s="13">
        <v>15</v>
      </c>
      <c r="T28" s="14">
        <f t="shared" si="8"/>
        <v>42.857142857142861</v>
      </c>
      <c r="U28" s="13">
        <v>4</v>
      </c>
      <c r="V28" s="14">
        <f t="shared" si="9"/>
        <v>11.428571428571429</v>
      </c>
      <c r="W28" s="13"/>
      <c r="X28" s="14">
        <f t="shared" si="10"/>
        <v>0</v>
      </c>
      <c r="Y28" s="8">
        <f t="shared" si="11"/>
        <v>-1</v>
      </c>
      <c r="Z28" s="14">
        <f t="shared" si="5"/>
        <v>-2.8571428571428572</v>
      </c>
      <c r="AA28" s="8">
        <f t="shared" si="11"/>
        <v>3</v>
      </c>
      <c r="AB28" s="14">
        <f t="shared" si="5"/>
        <v>8.5714285714285765</v>
      </c>
      <c r="AC28" s="8">
        <f t="shared" si="11"/>
        <v>-5</v>
      </c>
      <c r="AD28" s="14">
        <f t="shared" si="5"/>
        <v>-14.285714285714285</v>
      </c>
      <c r="AE28" s="8">
        <f t="shared" si="11"/>
        <v>3</v>
      </c>
      <c r="AF28" s="14">
        <f t="shared" si="5"/>
        <v>8.5714285714285712</v>
      </c>
      <c r="AG28" s="13"/>
      <c r="AH28" s="15">
        <f t="shared" si="5"/>
        <v>0</v>
      </c>
    </row>
    <row r="29" spans="1:34" ht="13.5" thickBot="1" x14ac:dyDescent="0.25">
      <c r="A29" s="104" t="s">
        <v>14</v>
      </c>
      <c r="B29" s="105"/>
      <c r="C29" s="39">
        <f>SUM(C27:C28)</f>
        <v>71</v>
      </c>
      <c r="D29" s="40">
        <f>D27+D28</f>
        <v>4</v>
      </c>
      <c r="E29" s="41">
        <f t="shared" si="0"/>
        <v>5.6338028169014089</v>
      </c>
      <c r="F29" s="42">
        <f>F27+F28</f>
        <v>26</v>
      </c>
      <c r="G29" s="41">
        <f t="shared" si="1"/>
        <v>36.619718309859159</v>
      </c>
      <c r="H29" s="42">
        <f>H27+H28</f>
        <v>40</v>
      </c>
      <c r="I29" s="41">
        <f t="shared" si="2"/>
        <v>56.338028169014088</v>
      </c>
      <c r="J29" s="42">
        <f>SUM(J27:J28)</f>
        <v>1</v>
      </c>
      <c r="K29" s="41">
        <f t="shared" si="3"/>
        <v>1.4084507042253522</v>
      </c>
      <c r="L29" s="40">
        <f>SUM(L27:L28)</f>
        <v>0</v>
      </c>
      <c r="M29" s="41">
        <f t="shared" si="4"/>
        <v>0</v>
      </c>
      <c r="N29" s="19">
        <f>SUM(N27:N28)</f>
        <v>69</v>
      </c>
      <c r="O29" s="19">
        <f>SUM(O27:O28)</f>
        <v>4</v>
      </c>
      <c r="P29" s="20">
        <f t="shared" si="6"/>
        <v>5.7971014492753632</v>
      </c>
      <c r="Q29" s="19">
        <f>SUM(Q27:Q28)</f>
        <v>30</v>
      </c>
      <c r="R29" s="20">
        <f t="shared" si="7"/>
        <v>43.478260869565219</v>
      </c>
      <c r="S29" s="19">
        <f>SUM(S27:S28)</f>
        <v>30</v>
      </c>
      <c r="T29" s="20">
        <f t="shared" si="8"/>
        <v>43.478260869565219</v>
      </c>
      <c r="U29" s="19">
        <f>SUM(U27:U28)</f>
        <v>5</v>
      </c>
      <c r="V29" s="20">
        <f t="shared" si="9"/>
        <v>7.2463768115942031</v>
      </c>
      <c r="W29" s="19">
        <f>SUM(W27:W28)</f>
        <v>0</v>
      </c>
      <c r="X29" s="20">
        <f t="shared" si="10"/>
        <v>0</v>
      </c>
      <c r="Y29" s="8">
        <f t="shared" si="11"/>
        <v>0</v>
      </c>
      <c r="Z29" s="9">
        <f t="shared" si="11"/>
        <v>0.16329863237395426</v>
      </c>
      <c r="AA29" s="8">
        <f t="shared" si="11"/>
        <v>4</v>
      </c>
      <c r="AB29" s="9">
        <f t="shared" si="11"/>
        <v>6.8585425597060592</v>
      </c>
      <c r="AC29" s="8">
        <f t="shared" si="11"/>
        <v>-10</v>
      </c>
      <c r="AD29" s="9">
        <f t="shared" si="11"/>
        <v>-12.859767299448869</v>
      </c>
      <c r="AE29" s="8">
        <f t="shared" si="11"/>
        <v>4</v>
      </c>
      <c r="AF29" s="9">
        <f t="shared" si="11"/>
        <v>5.8379261073688511</v>
      </c>
      <c r="AG29" s="8">
        <f t="shared" si="11"/>
        <v>0</v>
      </c>
      <c r="AH29" s="10">
        <f t="shared" si="11"/>
        <v>0</v>
      </c>
    </row>
    <row r="30" spans="1:34" ht="13.5" thickTop="1" x14ac:dyDescent="0.2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x14ac:dyDescent="0.2">
      <c r="A31" s="29" t="s">
        <v>23</v>
      </c>
      <c r="B31" s="30"/>
      <c r="C31" s="2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x14ac:dyDescent="0.2">
      <c r="A32" s="128" t="s">
        <v>24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</row>
    <row r="33" spans="1:32" x14ac:dyDescent="0.2">
      <c r="A33" s="21" t="s">
        <v>25</v>
      </c>
    </row>
    <row r="38" spans="1:32" x14ac:dyDescent="0.2">
      <c r="A38" s="33"/>
      <c r="B38" s="33"/>
      <c r="C38" s="33"/>
      <c r="D38" s="33"/>
      <c r="E38" s="33"/>
    </row>
    <row r="43" spans="1:32" x14ac:dyDescent="0.2">
      <c r="U43" s="34"/>
      <c r="V43" s="34"/>
      <c r="W43" s="34"/>
      <c r="X43" s="34"/>
      <c r="Y43" s="34"/>
      <c r="Z43" s="34"/>
      <c r="AA43" s="34"/>
    </row>
    <row r="44" spans="1:32" x14ac:dyDescent="0.2">
      <c r="Y44" s="33"/>
      <c r="Z44" s="33"/>
      <c r="AA44" s="33"/>
      <c r="AE44" s="33"/>
      <c r="AF44" s="33"/>
    </row>
    <row r="45" spans="1:32" x14ac:dyDescent="0.2">
      <c r="Z45" s="33"/>
      <c r="AA45" s="33"/>
      <c r="AB45" s="33"/>
      <c r="AC45" s="33"/>
      <c r="AD45" s="33"/>
      <c r="AE45" s="33"/>
      <c r="AF45" s="33"/>
    </row>
    <row r="46" spans="1:32" x14ac:dyDescent="0.2">
      <c r="Z46" s="33"/>
      <c r="AA46" s="33"/>
      <c r="AB46" s="33"/>
      <c r="AC46" s="33"/>
      <c r="AD46" s="33"/>
      <c r="AE46" s="33"/>
      <c r="AF46" s="33"/>
    </row>
    <row r="47" spans="1:32" x14ac:dyDescent="0.2">
      <c r="X47" s="106"/>
      <c r="Y47" s="106"/>
      <c r="Z47" s="106"/>
      <c r="AA47" s="106"/>
      <c r="AB47" s="106"/>
      <c r="AE47" s="33"/>
      <c r="AF47" s="33"/>
    </row>
  </sheetData>
  <mergeCells count="39">
    <mergeCell ref="A23:A25"/>
    <mergeCell ref="A26:B26"/>
    <mergeCell ref="A29:B29"/>
    <mergeCell ref="A12:A14"/>
    <mergeCell ref="A15:A16"/>
    <mergeCell ref="A17:B17"/>
    <mergeCell ref="A18:A19"/>
    <mergeCell ref="A22:B22"/>
    <mergeCell ref="A9:A11"/>
    <mergeCell ref="B9:B11"/>
    <mergeCell ref="C9:C11"/>
    <mergeCell ref="D9:M9"/>
    <mergeCell ref="D10:E10"/>
    <mergeCell ref="F10:G10"/>
    <mergeCell ref="H10:I10"/>
    <mergeCell ref="J10:K10"/>
    <mergeCell ref="L10:M10"/>
    <mergeCell ref="A1:K1"/>
    <mergeCell ref="R1:AF1"/>
    <mergeCell ref="A2:K2"/>
    <mergeCell ref="R2:AF2"/>
    <mergeCell ref="K6:AG6"/>
    <mergeCell ref="K4:AG4"/>
    <mergeCell ref="X47:AB47"/>
    <mergeCell ref="Y10:Z10"/>
    <mergeCell ref="AA10:AB10"/>
    <mergeCell ref="AC10:AD10"/>
    <mergeCell ref="K5:AG5"/>
    <mergeCell ref="A32:AH32"/>
    <mergeCell ref="N9:N11"/>
    <mergeCell ref="O9:X9"/>
    <mergeCell ref="Y9:AH9"/>
    <mergeCell ref="Q10:R10"/>
    <mergeCell ref="AE10:AF10"/>
    <mergeCell ref="U10:V10"/>
    <mergeCell ref="W10:X10"/>
    <mergeCell ref="S10:T10"/>
    <mergeCell ref="AG10:AH10"/>
    <mergeCell ref="O10:P10"/>
  </mergeCells>
  <phoneticPr fontId="5" type="noConversion"/>
  <pageMargins left="0.75" right="0.75" top="1" bottom="1" header="0.5" footer="0.5"/>
  <pageSetup paperSize="9" scale="8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workbookViewId="0">
      <selection activeCell="N32" sqref="N32"/>
    </sheetView>
  </sheetViews>
  <sheetFormatPr defaultRowHeight="12.75" x14ac:dyDescent="0.2"/>
  <cols>
    <col min="1" max="1" width="6.85546875" style="21" customWidth="1"/>
    <col min="2" max="2" width="5.140625" style="21" customWidth="1"/>
    <col min="3" max="3" width="5.42578125" style="21" customWidth="1"/>
    <col min="4" max="4" width="3.140625" style="21" customWidth="1"/>
    <col min="5" max="5" width="5.28515625" style="21" customWidth="1"/>
    <col min="6" max="6" width="3.28515625" style="21" customWidth="1"/>
    <col min="7" max="7" width="5.5703125" style="21" customWidth="1"/>
    <col min="8" max="8" width="4.28515625" style="21" customWidth="1"/>
    <col min="9" max="9" width="4.7109375" style="21" customWidth="1"/>
    <col min="10" max="10" width="3" style="21" customWidth="1"/>
    <col min="11" max="11" width="4.85546875" style="21" customWidth="1"/>
    <col min="12" max="12" width="3.140625" style="21" customWidth="1"/>
    <col min="13" max="13" width="4" style="21" customWidth="1"/>
    <col min="14" max="14" width="4.140625" style="21" customWidth="1"/>
    <col min="15" max="15" width="3.140625" style="21" customWidth="1"/>
    <col min="16" max="16" width="4.85546875" style="21" customWidth="1"/>
    <col min="17" max="17" width="3.140625" style="21" customWidth="1"/>
    <col min="18" max="18" width="5.28515625" style="21" customWidth="1"/>
    <col min="19" max="19" width="3.28515625" style="21" customWidth="1"/>
    <col min="20" max="20" width="6.85546875" style="21" customWidth="1"/>
    <col min="21" max="21" width="3.7109375" style="21" customWidth="1"/>
    <col min="22" max="22" width="5" style="21" customWidth="1"/>
    <col min="23" max="23" width="3.140625" style="21" customWidth="1"/>
    <col min="24" max="24" width="4.28515625" style="21" customWidth="1"/>
    <col min="25" max="25" width="3.7109375" style="21" customWidth="1"/>
    <col min="26" max="26" width="5.42578125" style="21" customWidth="1"/>
    <col min="27" max="27" width="5" style="21" customWidth="1"/>
    <col min="28" max="28" width="6.42578125" style="21" customWidth="1"/>
    <col min="29" max="29" width="3.5703125" style="21" customWidth="1"/>
    <col min="30" max="30" width="6" style="21" customWidth="1"/>
    <col min="31" max="31" width="4.140625" style="21" customWidth="1"/>
    <col min="32" max="32" width="6.28515625" style="21" customWidth="1"/>
    <col min="33" max="33" width="3.28515625" style="21" customWidth="1"/>
    <col min="34" max="34" width="4.140625" style="21" customWidth="1"/>
    <col min="35" max="16384" width="9.140625" style="21"/>
  </cols>
  <sheetData>
    <row r="1" spans="1:36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R1" s="120" t="s">
        <v>2</v>
      </c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22"/>
    </row>
    <row r="2" spans="1:36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R2" s="120" t="s">
        <v>3</v>
      </c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22"/>
    </row>
    <row r="3" spans="1:36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36" x14ac:dyDescent="0.2">
      <c r="A4" s="23"/>
      <c r="B4" s="23"/>
      <c r="C4" s="23"/>
      <c r="K4" s="120" t="s">
        <v>4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</row>
    <row r="5" spans="1:36" x14ac:dyDescent="0.2">
      <c r="A5" s="23"/>
      <c r="B5" s="23"/>
      <c r="C5" s="23"/>
      <c r="K5" s="120" t="s">
        <v>21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J5" s="22"/>
    </row>
    <row r="6" spans="1:36" x14ac:dyDescent="0.2">
      <c r="A6" s="23"/>
      <c r="B6" s="23"/>
      <c r="C6" s="23"/>
      <c r="K6" s="120" t="s">
        <v>20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8" spans="1:36" ht="13.5" thickBot="1" x14ac:dyDescent="0.25">
      <c r="A8" s="24" t="s">
        <v>18</v>
      </c>
      <c r="B8" s="24"/>
      <c r="C8" s="24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ht="57" customHeight="1" thickTop="1" x14ac:dyDescent="0.2">
      <c r="A9" s="114" t="s">
        <v>19</v>
      </c>
      <c r="B9" s="117" t="s">
        <v>5</v>
      </c>
      <c r="C9" s="122" t="s">
        <v>12</v>
      </c>
      <c r="D9" s="121" t="s">
        <v>16</v>
      </c>
      <c r="E9" s="121"/>
      <c r="F9" s="121"/>
      <c r="G9" s="121"/>
      <c r="H9" s="121"/>
      <c r="I9" s="121"/>
      <c r="J9" s="121"/>
      <c r="K9" s="121"/>
      <c r="L9" s="121"/>
      <c r="M9" s="121"/>
      <c r="N9" s="122" t="s">
        <v>12</v>
      </c>
      <c r="O9" s="121" t="s">
        <v>22</v>
      </c>
      <c r="P9" s="121"/>
      <c r="Q9" s="121"/>
      <c r="R9" s="121"/>
      <c r="S9" s="121"/>
      <c r="T9" s="121"/>
      <c r="U9" s="121"/>
      <c r="V9" s="121"/>
      <c r="W9" s="121"/>
      <c r="X9" s="121"/>
      <c r="Y9" s="121" t="s">
        <v>13</v>
      </c>
      <c r="Z9" s="121"/>
      <c r="AA9" s="121"/>
      <c r="AB9" s="121"/>
      <c r="AC9" s="121"/>
      <c r="AD9" s="121"/>
      <c r="AE9" s="121"/>
      <c r="AF9" s="121"/>
      <c r="AG9" s="121"/>
      <c r="AH9" s="127"/>
    </row>
    <row r="10" spans="1:36" x14ac:dyDescent="0.2">
      <c r="A10" s="115"/>
      <c r="B10" s="118"/>
      <c r="C10" s="123"/>
      <c r="D10" s="107" t="s">
        <v>6</v>
      </c>
      <c r="E10" s="108"/>
      <c r="F10" s="107" t="s">
        <v>8</v>
      </c>
      <c r="G10" s="108"/>
      <c r="H10" s="107" t="s">
        <v>9</v>
      </c>
      <c r="I10" s="108"/>
      <c r="J10" s="107" t="s">
        <v>10</v>
      </c>
      <c r="K10" s="108"/>
      <c r="L10" s="107" t="s">
        <v>11</v>
      </c>
      <c r="M10" s="108"/>
      <c r="N10" s="123"/>
      <c r="O10" s="107" t="s">
        <v>6</v>
      </c>
      <c r="P10" s="108"/>
      <c r="Q10" s="107" t="s">
        <v>8</v>
      </c>
      <c r="R10" s="108"/>
      <c r="S10" s="107" t="s">
        <v>9</v>
      </c>
      <c r="T10" s="108"/>
      <c r="U10" s="107" t="s">
        <v>10</v>
      </c>
      <c r="V10" s="108"/>
      <c r="W10" s="107" t="s">
        <v>11</v>
      </c>
      <c r="X10" s="108"/>
      <c r="Y10" s="107" t="s">
        <v>6</v>
      </c>
      <c r="Z10" s="108"/>
      <c r="AA10" s="107" t="s">
        <v>8</v>
      </c>
      <c r="AB10" s="108"/>
      <c r="AC10" s="107" t="s">
        <v>9</v>
      </c>
      <c r="AD10" s="108"/>
      <c r="AE10" s="107" t="s">
        <v>10</v>
      </c>
      <c r="AF10" s="108"/>
      <c r="AG10" s="107" t="s">
        <v>11</v>
      </c>
      <c r="AH10" s="126"/>
    </row>
    <row r="11" spans="1:36" ht="25.5" x14ac:dyDescent="0.2">
      <c r="A11" s="116"/>
      <c r="B11" s="119"/>
      <c r="C11" s="124"/>
      <c r="D11" s="1" t="s">
        <v>7</v>
      </c>
      <c r="E11" s="2" t="s">
        <v>15</v>
      </c>
      <c r="F11" s="1" t="s">
        <v>7</v>
      </c>
      <c r="G11" s="2" t="s">
        <v>15</v>
      </c>
      <c r="H11" s="1" t="s">
        <v>7</v>
      </c>
      <c r="I11" s="2" t="s">
        <v>15</v>
      </c>
      <c r="J11" s="1" t="s">
        <v>7</v>
      </c>
      <c r="K11" s="2" t="s">
        <v>15</v>
      </c>
      <c r="L11" s="1" t="s">
        <v>7</v>
      </c>
      <c r="M11" s="2" t="s">
        <v>15</v>
      </c>
      <c r="N11" s="124"/>
      <c r="O11" s="1" t="s">
        <v>7</v>
      </c>
      <c r="P11" s="2" t="s">
        <v>15</v>
      </c>
      <c r="Q11" s="1" t="s">
        <v>7</v>
      </c>
      <c r="R11" s="2" t="s">
        <v>15</v>
      </c>
      <c r="S11" s="1" t="s">
        <v>7</v>
      </c>
      <c r="T11" s="2" t="s">
        <v>15</v>
      </c>
      <c r="U11" s="1" t="s">
        <v>7</v>
      </c>
      <c r="V11" s="2" t="s">
        <v>15</v>
      </c>
      <c r="W11" s="1" t="s">
        <v>7</v>
      </c>
      <c r="X11" s="2" t="s">
        <v>15</v>
      </c>
      <c r="Y11" s="1" t="s">
        <v>7</v>
      </c>
      <c r="Z11" s="2" t="s">
        <v>15</v>
      </c>
      <c r="AA11" s="1" t="s">
        <v>7</v>
      </c>
      <c r="AB11" s="2" t="s">
        <v>15</v>
      </c>
      <c r="AC11" s="1" t="s">
        <v>7</v>
      </c>
      <c r="AD11" s="2" t="s">
        <v>15</v>
      </c>
      <c r="AE11" s="1" t="s">
        <v>7</v>
      </c>
      <c r="AF11" s="2" t="s">
        <v>15</v>
      </c>
      <c r="AG11" s="1" t="s">
        <v>7</v>
      </c>
      <c r="AH11" s="3" t="s">
        <v>15</v>
      </c>
    </row>
    <row r="12" spans="1:36" ht="17.25" customHeight="1" x14ac:dyDescent="0.2">
      <c r="A12" s="111"/>
      <c r="B12" s="4">
        <v>42375</v>
      </c>
      <c r="C12" s="35">
        <v>37</v>
      </c>
      <c r="D12" s="36">
        <v>5</v>
      </c>
      <c r="E12" s="37">
        <f t="shared" ref="E12:E29" si="0">D12/C12%</f>
        <v>13.513513513513514</v>
      </c>
      <c r="F12" s="36">
        <v>12</v>
      </c>
      <c r="G12" s="37">
        <f t="shared" ref="G12:G29" si="1">F12/C12%</f>
        <v>32.432432432432435</v>
      </c>
      <c r="H12" s="36">
        <v>18</v>
      </c>
      <c r="I12" s="37">
        <f t="shared" ref="I12:I29" si="2">H12/C12%</f>
        <v>48.648648648648653</v>
      </c>
      <c r="J12" s="36">
        <v>2</v>
      </c>
      <c r="K12" s="37">
        <f t="shared" ref="K12:K29" si="3">J12/C12%</f>
        <v>5.4054054054054053</v>
      </c>
      <c r="L12" s="38"/>
      <c r="M12" s="37">
        <f t="shared" ref="M12:M29" si="4">L12/C12%</f>
        <v>0</v>
      </c>
      <c r="N12" s="5">
        <v>37</v>
      </c>
      <c r="O12" s="5">
        <v>5</v>
      </c>
      <c r="P12" s="6">
        <f>O12/N12%</f>
        <v>13.513513513513514</v>
      </c>
      <c r="Q12" s="5">
        <v>10</v>
      </c>
      <c r="R12" s="6">
        <f>Q12/N12%</f>
        <v>27.027027027027028</v>
      </c>
      <c r="S12" s="5">
        <v>18</v>
      </c>
      <c r="T12" s="6">
        <f>S12/N12%</f>
        <v>48.648648648648653</v>
      </c>
      <c r="U12" s="5">
        <v>4</v>
      </c>
      <c r="V12" s="6">
        <f>U12/N12%</f>
        <v>10.810810810810811</v>
      </c>
      <c r="W12" s="5">
        <v>0</v>
      </c>
      <c r="X12" s="6">
        <f>W12/N12%</f>
        <v>0</v>
      </c>
      <c r="Y12" s="8">
        <f t="shared" ref="Y12:AH28" si="5">O12-D12</f>
        <v>0</v>
      </c>
      <c r="Z12" s="6">
        <f t="shared" si="5"/>
        <v>0</v>
      </c>
      <c r="AA12" s="8">
        <f t="shared" ref="AA12:AA16" si="6">Q12-F12</f>
        <v>-2</v>
      </c>
      <c r="AB12" s="6">
        <f t="shared" si="5"/>
        <v>-5.405405405405407</v>
      </c>
      <c r="AC12" s="8">
        <f t="shared" si="5"/>
        <v>0</v>
      </c>
      <c r="AD12" s="6">
        <f t="shared" si="5"/>
        <v>0</v>
      </c>
      <c r="AE12" s="8">
        <f t="shared" si="5"/>
        <v>2</v>
      </c>
      <c r="AF12" s="6">
        <f t="shared" si="5"/>
        <v>5.4054054054054053</v>
      </c>
      <c r="AG12" s="8">
        <f t="shared" si="5"/>
        <v>0</v>
      </c>
      <c r="AH12" s="7">
        <f t="shared" si="5"/>
        <v>0</v>
      </c>
    </row>
    <row r="13" spans="1:36" ht="17.25" customHeight="1" x14ac:dyDescent="0.2">
      <c r="A13" s="112"/>
      <c r="B13" s="4">
        <v>42406</v>
      </c>
      <c r="C13" s="35">
        <v>32</v>
      </c>
      <c r="D13" s="36"/>
      <c r="E13" s="37">
        <f t="shared" si="0"/>
        <v>0</v>
      </c>
      <c r="F13" s="36">
        <v>3</v>
      </c>
      <c r="G13" s="37">
        <f t="shared" si="1"/>
        <v>9.375</v>
      </c>
      <c r="H13" s="36">
        <v>25</v>
      </c>
      <c r="I13" s="37">
        <f t="shared" si="2"/>
        <v>78.125</v>
      </c>
      <c r="J13" s="36">
        <v>4</v>
      </c>
      <c r="K13" s="37">
        <f t="shared" si="3"/>
        <v>12.5</v>
      </c>
      <c r="L13" s="38"/>
      <c r="M13" s="37">
        <f t="shared" si="4"/>
        <v>0</v>
      </c>
      <c r="N13" s="5">
        <v>29</v>
      </c>
      <c r="O13" s="5"/>
      <c r="P13" s="6">
        <f t="shared" ref="P13:P29" si="7">O13/N13%</f>
        <v>0</v>
      </c>
      <c r="Q13" s="5">
        <v>5</v>
      </c>
      <c r="R13" s="6">
        <f t="shared" ref="R13:R29" si="8">Q13/N13%</f>
        <v>17.241379310344829</v>
      </c>
      <c r="S13" s="5">
        <v>18</v>
      </c>
      <c r="T13" s="6">
        <f t="shared" ref="T13:T29" si="9">S13/N13%</f>
        <v>62.068965517241381</v>
      </c>
      <c r="U13" s="5">
        <v>5</v>
      </c>
      <c r="V13" s="6">
        <f t="shared" ref="V13:V29" si="10">U13/N13%</f>
        <v>17.241379310344829</v>
      </c>
      <c r="W13" s="5">
        <v>1</v>
      </c>
      <c r="X13" s="6">
        <f t="shared" ref="X13:X29" si="11">W13/N13%</f>
        <v>3.4482758620689657</v>
      </c>
      <c r="Y13" s="8">
        <f t="shared" si="5"/>
        <v>0</v>
      </c>
      <c r="Z13" s="6">
        <f t="shared" si="5"/>
        <v>0</v>
      </c>
      <c r="AA13" s="8">
        <f t="shared" si="6"/>
        <v>2</v>
      </c>
      <c r="AB13" s="6">
        <f t="shared" si="5"/>
        <v>7.8663793103448292</v>
      </c>
      <c r="AC13" s="8">
        <f t="shared" si="5"/>
        <v>-7</v>
      </c>
      <c r="AD13" s="6">
        <f t="shared" si="5"/>
        <v>-16.056034482758619</v>
      </c>
      <c r="AE13" s="8">
        <f t="shared" si="5"/>
        <v>1</v>
      </c>
      <c r="AF13" s="6">
        <f t="shared" si="5"/>
        <v>4.7413793103448292</v>
      </c>
      <c r="AG13" s="8">
        <f t="shared" si="5"/>
        <v>1</v>
      </c>
      <c r="AH13" s="7">
        <f t="shared" si="5"/>
        <v>3.4482758620689657</v>
      </c>
    </row>
    <row r="14" spans="1:36" ht="17.25" customHeight="1" x14ac:dyDescent="0.2">
      <c r="A14" s="113"/>
      <c r="B14" s="4">
        <v>42435</v>
      </c>
      <c r="C14" s="35">
        <v>29</v>
      </c>
      <c r="D14" s="36"/>
      <c r="E14" s="37">
        <f t="shared" si="0"/>
        <v>0</v>
      </c>
      <c r="F14" s="36">
        <v>6</v>
      </c>
      <c r="G14" s="37">
        <f t="shared" si="1"/>
        <v>20.689655172413794</v>
      </c>
      <c r="H14" s="36">
        <v>19</v>
      </c>
      <c r="I14" s="37">
        <f t="shared" si="2"/>
        <v>65.517241379310349</v>
      </c>
      <c r="J14" s="36">
        <v>4</v>
      </c>
      <c r="K14" s="37">
        <f t="shared" si="3"/>
        <v>13.793103448275863</v>
      </c>
      <c r="L14" s="38"/>
      <c r="M14" s="37">
        <f t="shared" si="4"/>
        <v>0</v>
      </c>
      <c r="N14" s="5">
        <v>24</v>
      </c>
      <c r="O14" s="5"/>
      <c r="P14" s="6">
        <f t="shared" si="7"/>
        <v>0</v>
      </c>
      <c r="Q14" s="5">
        <v>5</v>
      </c>
      <c r="R14" s="6">
        <f t="shared" si="8"/>
        <v>20.833333333333336</v>
      </c>
      <c r="S14" s="5">
        <v>13</v>
      </c>
      <c r="T14" s="6">
        <f t="shared" si="9"/>
        <v>54.166666666666671</v>
      </c>
      <c r="U14" s="5">
        <v>4</v>
      </c>
      <c r="V14" s="6">
        <f t="shared" si="10"/>
        <v>16.666666666666668</v>
      </c>
      <c r="W14" s="5">
        <v>2</v>
      </c>
      <c r="X14" s="6">
        <f t="shared" si="11"/>
        <v>8.3333333333333339</v>
      </c>
      <c r="Y14" s="8">
        <f t="shared" si="5"/>
        <v>0</v>
      </c>
      <c r="Z14" s="6">
        <f t="shared" si="5"/>
        <v>0</v>
      </c>
      <c r="AA14" s="8">
        <f t="shared" si="6"/>
        <v>-1</v>
      </c>
      <c r="AB14" s="6">
        <f t="shared" si="5"/>
        <v>0.14367816091954211</v>
      </c>
      <c r="AC14" s="8">
        <f t="shared" si="5"/>
        <v>-6</v>
      </c>
      <c r="AD14" s="6">
        <f t="shared" si="5"/>
        <v>-11.350574712643677</v>
      </c>
      <c r="AE14" s="8">
        <f t="shared" si="5"/>
        <v>0</v>
      </c>
      <c r="AF14" s="6">
        <f t="shared" si="5"/>
        <v>2.8735632183908049</v>
      </c>
      <c r="AG14" s="8">
        <f t="shared" si="5"/>
        <v>2</v>
      </c>
      <c r="AH14" s="7">
        <f t="shared" si="5"/>
        <v>8.3333333333333339</v>
      </c>
    </row>
    <row r="15" spans="1:36" ht="17.25" customHeight="1" x14ac:dyDescent="0.2">
      <c r="A15" s="111"/>
      <c r="B15" s="4">
        <v>42466</v>
      </c>
      <c r="C15" s="35">
        <v>34</v>
      </c>
      <c r="D15" s="36"/>
      <c r="E15" s="37">
        <f t="shared" si="0"/>
        <v>0</v>
      </c>
      <c r="F15" s="36">
        <v>4</v>
      </c>
      <c r="G15" s="37">
        <f t="shared" si="1"/>
        <v>11.76470588235294</v>
      </c>
      <c r="H15" s="36">
        <v>25</v>
      </c>
      <c r="I15" s="37">
        <f t="shared" si="2"/>
        <v>73.529411764705884</v>
      </c>
      <c r="J15" s="36">
        <v>5</v>
      </c>
      <c r="K15" s="37">
        <f t="shared" si="3"/>
        <v>14.705882352941176</v>
      </c>
      <c r="L15" s="38"/>
      <c r="M15" s="37">
        <f t="shared" si="4"/>
        <v>0</v>
      </c>
      <c r="N15" s="5">
        <v>32</v>
      </c>
      <c r="O15" s="5"/>
      <c r="P15" s="6">
        <f t="shared" si="7"/>
        <v>0</v>
      </c>
      <c r="Q15" s="5">
        <v>1</v>
      </c>
      <c r="R15" s="6">
        <f t="shared" si="8"/>
        <v>3.125</v>
      </c>
      <c r="S15" s="5">
        <v>21</v>
      </c>
      <c r="T15" s="6">
        <f t="shared" si="9"/>
        <v>65.625</v>
      </c>
      <c r="U15" s="5">
        <v>8</v>
      </c>
      <c r="V15" s="6">
        <f t="shared" si="10"/>
        <v>25</v>
      </c>
      <c r="W15" s="5">
        <v>2</v>
      </c>
      <c r="X15" s="6">
        <f t="shared" si="11"/>
        <v>6.25</v>
      </c>
      <c r="Y15" s="8">
        <f t="shared" si="5"/>
        <v>0</v>
      </c>
      <c r="Z15" s="6">
        <f t="shared" si="5"/>
        <v>0</v>
      </c>
      <c r="AA15" s="8">
        <f t="shared" si="6"/>
        <v>-3</v>
      </c>
      <c r="AB15" s="6">
        <f t="shared" si="5"/>
        <v>-8.6397058823529402</v>
      </c>
      <c r="AC15" s="8">
        <f t="shared" si="5"/>
        <v>-4</v>
      </c>
      <c r="AD15" s="6">
        <f t="shared" si="5"/>
        <v>-7.904411764705884</v>
      </c>
      <c r="AE15" s="8">
        <f t="shared" si="5"/>
        <v>3</v>
      </c>
      <c r="AF15" s="6">
        <f t="shared" si="5"/>
        <v>10.294117647058824</v>
      </c>
      <c r="AG15" s="8">
        <f t="shared" si="5"/>
        <v>2</v>
      </c>
      <c r="AH15" s="7">
        <f t="shared" si="5"/>
        <v>6.25</v>
      </c>
    </row>
    <row r="16" spans="1:36" ht="17.25" customHeight="1" x14ac:dyDescent="0.2">
      <c r="A16" s="113"/>
      <c r="B16" s="4">
        <v>42496</v>
      </c>
      <c r="C16" s="35">
        <v>35</v>
      </c>
      <c r="D16" s="36"/>
      <c r="E16" s="37">
        <f t="shared" si="0"/>
        <v>0</v>
      </c>
      <c r="F16" s="36">
        <v>5</v>
      </c>
      <c r="G16" s="37">
        <f t="shared" si="1"/>
        <v>14.285714285714286</v>
      </c>
      <c r="H16" s="36">
        <v>25</v>
      </c>
      <c r="I16" s="37">
        <f t="shared" si="2"/>
        <v>71.428571428571431</v>
      </c>
      <c r="J16" s="36">
        <v>5</v>
      </c>
      <c r="K16" s="37">
        <f t="shared" si="3"/>
        <v>14.285714285714286</v>
      </c>
      <c r="L16" s="38"/>
      <c r="M16" s="37">
        <f t="shared" si="4"/>
        <v>0</v>
      </c>
      <c r="N16" s="5">
        <v>34</v>
      </c>
      <c r="O16" s="5"/>
      <c r="P16" s="6">
        <f t="shared" si="7"/>
        <v>0</v>
      </c>
      <c r="Q16" s="5">
        <v>7</v>
      </c>
      <c r="R16" s="6">
        <f t="shared" si="8"/>
        <v>20.588235294117645</v>
      </c>
      <c r="S16" s="5">
        <v>21</v>
      </c>
      <c r="T16" s="6">
        <f t="shared" si="9"/>
        <v>61.764705882352935</v>
      </c>
      <c r="U16" s="5">
        <v>6</v>
      </c>
      <c r="V16" s="6">
        <f t="shared" si="10"/>
        <v>17.647058823529409</v>
      </c>
      <c r="W16" s="5"/>
      <c r="X16" s="6">
        <f t="shared" si="11"/>
        <v>0</v>
      </c>
      <c r="Y16" s="8">
        <f t="shared" si="5"/>
        <v>0</v>
      </c>
      <c r="Z16" s="6">
        <f t="shared" si="5"/>
        <v>0</v>
      </c>
      <c r="AA16" s="8">
        <f t="shared" si="6"/>
        <v>2</v>
      </c>
      <c r="AB16" s="6">
        <f t="shared" si="5"/>
        <v>6.3025210084033585</v>
      </c>
      <c r="AC16" s="8">
        <f t="shared" si="5"/>
        <v>-4</v>
      </c>
      <c r="AD16" s="6">
        <f t="shared" si="5"/>
        <v>-9.6638655462184957</v>
      </c>
      <c r="AE16" s="8">
        <f t="shared" si="5"/>
        <v>1</v>
      </c>
      <c r="AF16" s="6">
        <f t="shared" si="5"/>
        <v>3.361344537815123</v>
      </c>
      <c r="AG16" s="8">
        <f t="shared" si="5"/>
        <v>0</v>
      </c>
      <c r="AH16" s="7">
        <f t="shared" si="5"/>
        <v>0</v>
      </c>
    </row>
    <row r="17" spans="1:34" s="25" customFormat="1" x14ac:dyDescent="0.2">
      <c r="A17" s="109" t="s">
        <v>14</v>
      </c>
      <c r="B17" s="110"/>
      <c r="C17" s="8">
        <f>SUM(C12:C16)</f>
        <v>167</v>
      </c>
      <c r="D17" s="8">
        <f>SUM(D12:D16)</f>
        <v>5</v>
      </c>
      <c r="E17" s="9">
        <f t="shared" si="0"/>
        <v>2.9940119760479043</v>
      </c>
      <c r="F17" s="8">
        <f>SUM(F12:F16)</f>
        <v>30</v>
      </c>
      <c r="G17" s="9">
        <f t="shared" si="1"/>
        <v>17.964071856287426</v>
      </c>
      <c r="H17" s="8">
        <f>SUM(H12:H16)</f>
        <v>112</v>
      </c>
      <c r="I17" s="9">
        <f t="shared" si="2"/>
        <v>67.06586826347305</v>
      </c>
      <c r="J17" s="8">
        <f>SUM(J12:J16)</f>
        <v>20</v>
      </c>
      <c r="K17" s="9">
        <f t="shared" si="3"/>
        <v>11.976047904191617</v>
      </c>
      <c r="L17" s="8">
        <f>SUM(L12:L16)</f>
        <v>0</v>
      </c>
      <c r="M17" s="9">
        <f t="shared" si="4"/>
        <v>0</v>
      </c>
      <c r="N17" s="8">
        <f>SUM(N12:N16)</f>
        <v>156</v>
      </c>
      <c r="O17" s="8">
        <f>SUM(O12:O16)</f>
        <v>5</v>
      </c>
      <c r="P17" s="9">
        <f t="shared" si="7"/>
        <v>3.2051282051282048</v>
      </c>
      <c r="Q17" s="8">
        <f>SUM(Q12:Q16)</f>
        <v>28</v>
      </c>
      <c r="R17" s="9">
        <f t="shared" si="8"/>
        <v>17.948717948717949</v>
      </c>
      <c r="S17" s="8">
        <f>SUM(S12:S16)</f>
        <v>91</v>
      </c>
      <c r="T17" s="9">
        <f t="shared" si="9"/>
        <v>58.333333333333329</v>
      </c>
      <c r="U17" s="8">
        <f>SUM(U12:U16)</f>
        <v>27</v>
      </c>
      <c r="V17" s="9">
        <f t="shared" si="10"/>
        <v>17.307692307692307</v>
      </c>
      <c r="W17" s="8">
        <f>SUM(W12:W16)</f>
        <v>5</v>
      </c>
      <c r="X17" s="9">
        <f t="shared" si="11"/>
        <v>3.2051282051282048</v>
      </c>
      <c r="Y17" s="8">
        <f t="shared" si="5"/>
        <v>0</v>
      </c>
      <c r="Z17" s="9">
        <f t="shared" si="5"/>
        <v>0.21111622908030059</v>
      </c>
      <c r="AA17" s="8">
        <f>Q17-F17</f>
        <v>-2</v>
      </c>
      <c r="AB17" s="9">
        <f t="shared" si="5"/>
        <v>-1.5353907569476632E-2</v>
      </c>
      <c r="AC17" s="8">
        <f t="shared" si="5"/>
        <v>-21</v>
      </c>
      <c r="AD17" s="9">
        <f t="shared" si="5"/>
        <v>-8.732534930139721</v>
      </c>
      <c r="AE17" s="8">
        <f t="shared" si="5"/>
        <v>7</v>
      </c>
      <c r="AF17" s="9">
        <f t="shared" si="5"/>
        <v>5.3316444035006896</v>
      </c>
      <c r="AG17" s="8">
        <f t="shared" si="5"/>
        <v>5</v>
      </c>
      <c r="AH17" s="10">
        <f t="shared" si="5"/>
        <v>3.2051282051282048</v>
      </c>
    </row>
    <row r="18" spans="1:34" s="52" customFormat="1" ht="15" customHeight="1" x14ac:dyDescent="0.2">
      <c r="A18" s="129"/>
      <c r="B18" s="44">
        <v>42376</v>
      </c>
      <c r="C18" s="45">
        <v>35</v>
      </c>
      <c r="D18" s="46">
        <v>2</v>
      </c>
      <c r="E18" s="47">
        <f t="shared" si="0"/>
        <v>5.7142857142857144</v>
      </c>
      <c r="F18" s="46">
        <v>20</v>
      </c>
      <c r="G18" s="47">
        <f t="shared" si="1"/>
        <v>57.142857142857146</v>
      </c>
      <c r="H18" s="46">
        <v>12</v>
      </c>
      <c r="I18" s="47">
        <f t="shared" si="2"/>
        <v>34.285714285714285</v>
      </c>
      <c r="J18" s="46">
        <v>1</v>
      </c>
      <c r="K18" s="47">
        <f t="shared" si="3"/>
        <v>2.8571428571428572</v>
      </c>
      <c r="L18" s="48"/>
      <c r="M18" s="47">
        <f t="shared" si="4"/>
        <v>0</v>
      </c>
      <c r="N18" s="49">
        <v>35</v>
      </c>
      <c r="O18" s="49"/>
      <c r="P18" s="50">
        <f t="shared" si="7"/>
        <v>0</v>
      </c>
      <c r="Q18" s="49">
        <v>14</v>
      </c>
      <c r="R18" s="50">
        <f t="shared" si="8"/>
        <v>40</v>
      </c>
      <c r="S18" s="49">
        <v>19</v>
      </c>
      <c r="T18" s="50">
        <f t="shared" si="9"/>
        <v>54.285714285714292</v>
      </c>
      <c r="U18" s="49">
        <v>2</v>
      </c>
      <c r="V18" s="50">
        <f t="shared" si="10"/>
        <v>5.7142857142857144</v>
      </c>
      <c r="W18" s="49">
        <v>0</v>
      </c>
      <c r="X18" s="50">
        <f t="shared" si="11"/>
        <v>0</v>
      </c>
      <c r="Y18" s="49"/>
      <c r="Z18" s="50">
        <f t="shared" si="5"/>
        <v>-5.7142857142857144</v>
      </c>
      <c r="AA18" s="66">
        <f t="shared" si="5"/>
        <v>-6</v>
      </c>
      <c r="AB18" s="50">
        <f t="shared" si="5"/>
        <v>-17.142857142857146</v>
      </c>
      <c r="AC18" s="66">
        <f t="shared" si="5"/>
        <v>7</v>
      </c>
      <c r="AD18" s="50">
        <f t="shared" si="5"/>
        <v>20.000000000000007</v>
      </c>
      <c r="AE18" s="66">
        <f t="shared" si="5"/>
        <v>1</v>
      </c>
      <c r="AF18" s="50">
        <f t="shared" si="5"/>
        <v>2.8571428571428572</v>
      </c>
      <c r="AG18" s="66">
        <f t="shared" si="5"/>
        <v>0</v>
      </c>
      <c r="AH18" s="51">
        <f t="shared" si="5"/>
        <v>0</v>
      </c>
    </row>
    <row r="19" spans="1:34" s="52" customFormat="1" x14ac:dyDescent="0.2">
      <c r="A19" s="130"/>
      <c r="B19" s="44">
        <v>42407</v>
      </c>
      <c r="C19" s="45">
        <v>35</v>
      </c>
      <c r="D19" s="46">
        <v>0</v>
      </c>
      <c r="E19" s="47">
        <f t="shared" si="0"/>
        <v>0</v>
      </c>
      <c r="F19" s="46">
        <v>9</v>
      </c>
      <c r="G19" s="47">
        <f t="shared" si="1"/>
        <v>25.714285714285715</v>
      </c>
      <c r="H19" s="46">
        <v>21</v>
      </c>
      <c r="I19" s="47">
        <f t="shared" si="2"/>
        <v>60.000000000000007</v>
      </c>
      <c r="J19" s="46">
        <v>5</v>
      </c>
      <c r="K19" s="47">
        <f t="shared" si="3"/>
        <v>14.285714285714286</v>
      </c>
      <c r="L19" s="48"/>
      <c r="M19" s="47">
        <f t="shared" si="4"/>
        <v>0</v>
      </c>
      <c r="N19" s="49">
        <v>36</v>
      </c>
      <c r="O19" s="49"/>
      <c r="P19" s="50">
        <f t="shared" si="7"/>
        <v>0</v>
      </c>
      <c r="Q19" s="49">
        <v>7</v>
      </c>
      <c r="R19" s="50">
        <f t="shared" si="8"/>
        <v>19.444444444444446</v>
      </c>
      <c r="S19" s="49">
        <v>26</v>
      </c>
      <c r="T19" s="50">
        <f t="shared" si="9"/>
        <v>72.222222222222229</v>
      </c>
      <c r="U19" s="49">
        <v>3</v>
      </c>
      <c r="V19" s="50">
        <f t="shared" si="10"/>
        <v>8.3333333333333339</v>
      </c>
      <c r="W19" s="49">
        <v>0</v>
      </c>
      <c r="X19" s="50">
        <f t="shared" si="11"/>
        <v>0</v>
      </c>
      <c r="Y19" s="49"/>
      <c r="Z19" s="50">
        <f t="shared" si="5"/>
        <v>0</v>
      </c>
      <c r="AA19" s="66">
        <f t="shared" si="5"/>
        <v>-2</v>
      </c>
      <c r="AB19" s="50">
        <f t="shared" si="5"/>
        <v>-6.2698412698412689</v>
      </c>
      <c r="AC19" s="66">
        <f t="shared" si="5"/>
        <v>5</v>
      </c>
      <c r="AD19" s="50">
        <f t="shared" si="5"/>
        <v>12.222222222222221</v>
      </c>
      <c r="AE19" s="66">
        <f t="shared" si="5"/>
        <v>-2</v>
      </c>
      <c r="AF19" s="50">
        <f t="shared" si="5"/>
        <v>-5.9523809523809526</v>
      </c>
      <c r="AG19" s="66">
        <f t="shared" si="5"/>
        <v>0</v>
      </c>
      <c r="AH19" s="51">
        <f t="shared" si="5"/>
        <v>0</v>
      </c>
    </row>
    <row r="20" spans="1:34" s="55" customFormat="1" x14ac:dyDescent="0.2">
      <c r="A20" s="53"/>
      <c r="B20" s="54">
        <v>42436</v>
      </c>
      <c r="C20" s="45">
        <v>35</v>
      </c>
      <c r="D20" s="46">
        <v>0</v>
      </c>
      <c r="E20" s="47">
        <f t="shared" si="0"/>
        <v>0</v>
      </c>
      <c r="F20" s="46">
        <v>7</v>
      </c>
      <c r="G20" s="47">
        <f t="shared" si="1"/>
        <v>20</v>
      </c>
      <c r="H20" s="46">
        <v>21</v>
      </c>
      <c r="I20" s="47">
        <f t="shared" si="2"/>
        <v>60.000000000000007</v>
      </c>
      <c r="J20" s="46">
        <v>7</v>
      </c>
      <c r="K20" s="47">
        <f t="shared" si="3"/>
        <v>20</v>
      </c>
      <c r="L20" s="48"/>
      <c r="M20" s="47">
        <f t="shared" si="4"/>
        <v>0</v>
      </c>
      <c r="N20" s="49">
        <v>33</v>
      </c>
      <c r="O20" s="49"/>
      <c r="P20" s="50">
        <f t="shared" si="7"/>
        <v>0</v>
      </c>
      <c r="Q20" s="49">
        <v>5</v>
      </c>
      <c r="R20" s="50">
        <f t="shared" si="8"/>
        <v>15.15151515151515</v>
      </c>
      <c r="S20" s="49">
        <v>19</v>
      </c>
      <c r="T20" s="50">
        <f t="shared" si="9"/>
        <v>57.575757575757571</v>
      </c>
      <c r="U20" s="49">
        <v>9</v>
      </c>
      <c r="V20" s="50">
        <f t="shared" si="10"/>
        <v>27.27272727272727</v>
      </c>
      <c r="W20" s="49">
        <v>0</v>
      </c>
      <c r="X20" s="50">
        <f t="shared" si="11"/>
        <v>0</v>
      </c>
      <c r="Y20" s="49"/>
      <c r="Z20" s="50">
        <f t="shared" si="5"/>
        <v>0</v>
      </c>
      <c r="AA20" s="66">
        <f t="shared" si="5"/>
        <v>-2</v>
      </c>
      <c r="AB20" s="50">
        <f t="shared" si="5"/>
        <v>-4.8484848484848495</v>
      </c>
      <c r="AC20" s="66">
        <f t="shared" si="5"/>
        <v>-2</v>
      </c>
      <c r="AD20" s="50">
        <f t="shared" si="5"/>
        <v>-2.4242424242424363</v>
      </c>
      <c r="AE20" s="66">
        <f t="shared" si="5"/>
        <v>2</v>
      </c>
      <c r="AF20" s="50">
        <f t="shared" si="5"/>
        <v>7.2727272727272698</v>
      </c>
      <c r="AG20" s="66">
        <f t="shared" si="5"/>
        <v>0</v>
      </c>
      <c r="AH20" s="51">
        <f t="shared" si="5"/>
        <v>0</v>
      </c>
    </row>
    <row r="21" spans="1:34" s="60" customFormat="1" x14ac:dyDescent="0.2">
      <c r="A21" s="56"/>
      <c r="B21" s="54">
        <v>42467</v>
      </c>
      <c r="C21" s="45">
        <v>33</v>
      </c>
      <c r="D21" s="46">
        <v>0</v>
      </c>
      <c r="E21" s="47">
        <f t="shared" si="0"/>
        <v>0</v>
      </c>
      <c r="F21" s="46">
        <v>3</v>
      </c>
      <c r="G21" s="47">
        <f t="shared" si="1"/>
        <v>9.0909090909090899</v>
      </c>
      <c r="H21" s="46">
        <v>25</v>
      </c>
      <c r="I21" s="47">
        <f t="shared" si="2"/>
        <v>75.757575757575751</v>
      </c>
      <c r="J21" s="46">
        <v>5</v>
      </c>
      <c r="K21" s="47">
        <f t="shared" si="3"/>
        <v>15.15151515151515</v>
      </c>
      <c r="L21" s="48"/>
      <c r="M21" s="47">
        <f t="shared" si="4"/>
        <v>0</v>
      </c>
      <c r="N21" s="49">
        <v>31</v>
      </c>
      <c r="O21" s="57"/>
      <c r="P21" s="58">
        <f t="shared" si="7"/>
        <v>0</v>
      </c>
      <c r="Q21" s="57">
        <v>4</v>
      </c>
      <c r="R21" s="58">
        <f t="shared" si="8"/>
        <v>12.903225806451614</v>
      </c>
      <c r="S21" s="57">
        <v>20</v>
      </c>
      <c r="T21" s="58">
        <f t="shared" si="9"/>
        <v>64.516129032258064</v>
      </c>
      <c r="U21" s="57">
        <v>7</v>
      </c>
      <c r="V21" s="58">
        <f t="shared" si="10"/>
        <v>22.580645161290324</v>
      </c>
      <c r="W21" s="57">
        <v>0</v>
      </c>
      <c r="X21" s="58">
        <f t="shared" si="11"/>
        <v>0</v>
      </c>
      <c r="Y21" s="57"/>
      <c r="Z21" s="58">
        <f t="shared" si="5"/>
        <v>0</v>
      </c>
      <c r="AA21" s="66">
        <f t="shared" si="5"/>
        <v>1</v>
      </c>
      <c r="AB21" s="58">
        <f t="shared" si="5"/>
        <v>3.8123167155425239</v>
      </c>
      <c r="AC21" s="66">
        <f t="shared" si="5"/>
        <v>-5</v>
      </c>
      <c r="AD21" s="58">
        <f t="shared" si="5"/>
        <v>-11.241446725317687</v>
      </c>
      <c r="AE21" s="66">
        <f t="shared" si="5"/>
        <v>2</v>
      </c>
      <c r="AF21" s="58">
        <f t="shared" si="5"/>
        <v>7.4291300097751733</v>
      </c>
      <c r="AG21" s="66">
        <f t="shared" si="5"/>
        <v>0</v>
      </c>
      <c r="AH21" s="59">
        <f t="shared" si="5"/>
        <v>0</v>
      </c>
    </row>
    <row r="22" spans="1:34" s="52" customFormat="1" ht="15" customHeight="1" x14ac:dyDescent="0.2">
      <c r="A22" s="131" t="s">
        <v>14</v>
      </c>
      <c r="B22" s="132"/>
      <c r="C22" s="61">
        <v>138</v>
      </c>
      <c r="D22" s="62">
        <f>SUM(D18:D21)</f>
        <v>2</v>
      </c>
      <c r="E22" s="63">
        <f t="shared" si="0"/>
        <v>1.4492753623188408</v>
      </c>
      <c r="F22" s="64">
        <f>SUM(F18:F21)</f>
        <v>39</v>
      </c>
      <c r="G22" s="63">
        <f t="shared" si="1"/>
        <v>28.260869565217394</v>
      </c>
      <c r="H22" s="64">
        <f>SUM(H18:H21)</f>
        <v>79</v>
      </c>
      <c r="I22" s="63">
        <f t="shared" si="2"/>
        <v>57.24637681159421</v>
      </c>
      <c r="J22" s="64">
        <f>SUM(J18:J21)</f>
        <v>18</v>
      </c>
      <c r="K22" s="63">
        <f t="shared" si="3"/>
        <v>13.043478260869566</v>
      </c>
      <c r="L22" s="62">
        <f>SUM(L18:L21)</f>
        <v>0</v>
      </c>
      <c r="M22" s="63">
        <f t="shared" si="4"/>
        <v>0</v>
      </c>
      <c r="N22" s="65">
        <f>N18+N19+N20+N21</f>
        <v>135</v>
      </c>
      <c r="O22" s="66">
        <f>SUM(O18:O21)</f>
        <v>0</v>
      </c>
      <c r="P22" s="67">
        <f t="shared" si="7"/>
        <v>0</v>
      </c>
      <c r="Q22" s="66">
        <f>SUM(Q18:Q21)</f>
        <v>30</v>
      </c>
      <c r="R22" s="67">
        <f t="shared" si="8"/>
        <v>22.222222222222221</v>
      </c>
      <c r="S22" s="66">
        <f>SUM(S18:S21)</f>
        <v>84</v>
      </c>
      <c r="T22" s="67">
        <f t="shared" si="9"/>
        <v>62.222222222222221</v>
      </c>
      <c r="U22" s="66">
        <f>SUM(U18:U21)</f>
        <v>21</v>
      </c>
      <c r="V22" s="67">
        <f t="shared" si="10"/>
        <v>15.555555555555555</v>
      </c>
      <c r="W22" s="66">
        <f>SUM(W18:W21)</f>
        <v>0</v>
      </c>
      <c r="X22" s="67">
        <f t="shared" si="11"/>
        <v>0</v>
      </c>
      <c r="Y22" s="66">
        <f t="shared" si="5"/>
        <v>-2</v>
      </c>
      <c r="Z22" s="67">
        <f t="shared" si="5"/>
        <v>-1.4492753623188408</v>
      </c>
      <c r="AA22" s="66">
        <f t="shared" si="5"/>
        <v>-9</v>
      </c>
      <c r="AB22" s="67">
        <f t="shared" si="5"/>
        <v>-6.0386473429951728</v>
      </c>
      <c r="AC22" s="66">
        <f>S22-H22</f>
        <v>5</v>
      </c>
      <c r="AD22" s="67">
        <f t="shared" si="5"/>
        <v>4.9758454106280112</v>
      </c>
      <c r="AE22" s="66">
        <f t="shared" si="5"/>
        <v>3</v>
      </c>
      <c r="AF22" s="67">
        <f t="shared" si="5"/>
        <v>2.5120772946859891</v>
      </c>
      <c r="AG22" s="66">
        <f t="shared" si="5"/>
        <v>0</v>
      </c>
      <c r="AH22" s="68">
        <f t="shared" si="5"/>
        <v>0</v>
      </c>
    </row>
    <row r="23" spans="1:34" x14ac:dyDescent="0.2">
      <c r="A23" s="111"/>
      <c r="B23" s="4">
        <v>42377</v>
      </c>
      <c r="C23" s="35">
        <v>35</v>
      </c>
      <c r="D23" s="36">
        <v>1</v>
      </c>
      <c r="E23" s="37">
        <f t="shared" si="0"/>
        <v>2.8571428571428572</v>
      </c>
      <c r="F23" s="36">
        <v>7</v>
      </c>
      <c r="G23" s="37">
        <f t="shared" si="1"/>
        <v>20</v>
      </c>
      <c r="H23" s="36">
        <v>20</v>
      </c>
      <c r="I23" s="37">
        <f t="shared" si="2"/>
        <v>57.142857142857146</v>
      </c>
      <c r="J23" s="36">
        <v>7</v>
      </c>
      <c r="K23" s="37">
        <f t="shared" si="3"/>
        <v>20</v>
      </c>
      <c r="L23" s="38"/>
      <c r="M23" s="37">
        <f t="shared" si="4"/>
        <v>0</v>
      </c>
      <c r="N23" s="5">
        <v>34</v>
      </c>
      <c r="O23" s="5">
        <v>0</v>
      </c>
      <c r="P23" s="6">
        <f t="shared" si="7"/>
        <v>0</v>
      </c>
      <c r="Q23" s="5">
        <v>6</v>
      </c>
      <c r="R23" s="6">
        <f t="shared" si="8"/>
        <v>17.647058823529409</v>
      </c>
      <c r="S23" s="5">
        <v>20</v>
      </c>
      <c r="T23" s="6">
        <f t="shared" si="9"/>
        <v>58.823529411764703</v>
      </c>
      <c r="U23" s="5">
        <v>7</v>
      </c>
      <c r="V23" s="6">
        <f t="shared" si="10"/>
        <v>20.588235294117645</v>
      </c>
      <c r="W23" s="5">
        <v>1</v>
      </c>
      <c r="X23" s="6">
        <f t="shared" si="11"/>
        <v>2.9411764705882351</v>
      </c>
      <c r="Y23" s="8">
        <f t="shared" si="5"/>
        <v>-1</v>
      </c>
      <c r="Z23" s="6">
        <f t="shared" si="5"/>
        <v>-2.8571428571428572</v>
      </c>
      <c r="AA23" s="8">
        <f t="shared" si="5"/>
        <v>-1</v>
      </c>
      <c r="AB23" s="6">
        <f t="shared" si="5"/>
        <v>-2.3529411764705905</v>
      </c>
      <c r="AC23" s="8">
        <f t="shared" si="5"/>
        <v>0</v>
      </c>
      <c r="AD23" s="6">
        <f t="shared" si="5"/>
        <v>1.6806722689075571</v>
      </c>
      <c r="AE23" s="8">
        <f t="shared" si="5"/>
        <v>0</v>
      </c>
      <c r="AF23" s="6">
        <f t="shared" si="5"/>
        <v>0.58823529411764497</v>
      </c>
      <c r="AG23" s="8">
        <f t="shared" si="5"/>
        <v>1</v>
      </c>
      <c r="AH23" s="7">
        <f t="shared" si="5"/>
        <v>2.9411764705882351</v>
      </c>
    </row>
    <row r="24" spans="1:34" x14ac:dyDescent="0.2">
      <c r="A24" s="112"/>
      <c r="B24" s="4">
        <v>42408</v>
      </c>
      <c r="C24" s="35">
        <v>37</v>
      </c>
      <c r="D24" s="36">
        <v>2</v>
      </c>
      <c r="E24" s="37">
        <f t="shared" si="0"/>
        <v>5.4054054054054053</v>
      </c>
      <c r="F24" s="36">
        <v>5</v>
      </c>
      <c r="G24" s="37">
        <f t="shared" si="1"/>
        <v>13.513513513513514</v>
      </c>
      <c r="H24" s="36">
        <v>24</v>
      </c>
      <c r="I24" s="37">
        <f t="shared" si="2"/>
        <v>64.86486486486487</v>
      </c>
      <c r="J24" s="36">
        <v>6</v>
      </c>
      <c r="K24" s="37">
        <f t="shared" si="3"/>
        <v>16.216216216216218</v>
      </c>
      <c r="L24" s="38"/>
      <c r="M24" s="37">
        <f t="shared" si="4"/>
        <v>0</v>
      </c>
      <c r="N24" s="5">
        <v>32</v>
      </c>
      <c r="O24" s="5">
        <v>0</v>
      </c>
      <c r="P24" s="6">
        <f t="shared" si="7"/>
        <v>0</v>
      </c>
      <c r="Q24" s="5">
        <v>13</v>
      </c>
      <c r="R24" s="6">
        <f t="shared" si="8"/>
        <v>40.625</v>
      </c>
      <c r="S24" s="5">
        <v>21</v>
      </c>
      <c r="T24" s="6">
        <f t="shared" si="9"/>
        <v>65.625</v>
      </c>
      <c r="U24" s="5"/>
      <c r="V24" s="6">
        <f t="shared" si="10"/>
        <v>0</v>
      </c>
      <c r="W24" s="5">
        <v>0</v>
      </c>
      <c r="X24" s="6">
        <f t="shared" si="11"/>
        <v>0</v>
      </c>
      <c r="Y24" s="8">
        <f t="shared" si="5"/>
        <v>-2</v>
      </c>
      <c r="Z24" s="6">
        <f t="shared" si="5"/>
        <v>-5.4054054054054053</v>
      </c>
      <c r="AA24" s="8">
        <f t="shared" si="5"/>
        <v>8</v>
      </c>
      <c r="AB24" s="6">
        <f t="shared" si="5"/>
        <v>27.111486486486484</v>
      </c>
      <c r="AC24" s="8">
        <f t="shared" si="5"/>
        <v>-3</v>
      </c>
      <c r="AD24" s="6">
        <f t="shared" si="5"/>
        <v>0.76013513513512976</v>
      </c>
      <c r="AE24" s="8">
        <f t="shared" si="5"/>
        <v>-6</v>
      </c>
      <c r="AF24" s="6">
        <f t="shared" si="5"/>
        <v>-16.216216216216218</v>
      </c>
      <c r="AG24" s="8">
        <f t="shared" si="5"/>
        <v>0</v>
      </c>
      <c r="AH24" s="7">
        <f t="shared" si="5"/>
        <v>0</v>
      </c>
    </row>
    <row r="25" spans="1:34" s="25" customFormat="1" x14ac:dyDescent="0.2">
      <c r="A25" s="113"/>
      <c r="B25" s="4">
        <v>42437</v>
      </c>
      <c r="C25" s="35">
        <v>31</v>
      </c>
      <c r="D25" s="36">
        <v>8</v>
      </c>
      <c r="E25" s="37">
        <f t="shared" si="0"/>
        <v>25.806451612903228</v>
      </c>
      <c r="F25" s="36">
        <v>11</v>
      </c>
      <c r="G25" s="37">
        <f t="shared" si="1"/>
        <v>35.483870967741936</v>
      </c>
      <c r="H25" s="36">
        <v>10</v>
      </c>
      <c r="I25" s="37">
        <f t="shared" si="2"/>
        <v>32.258064516129032</v>
      </c>
      <c r="J25" s="36">
        <v>2</v>
      </c>
      <c r="K25" s="37">
        <f t="shared" si="3"/>
        <v>6.4516129032258069</v>
      </c>
      <c r="L25" s="38"/>
      <c r="M25" s="37">
        <f t="shared" si="4"/>
        <v>0</v>
      </c>
      <c r="N25" s="5">
        <v>34</v>
      </c>
      <c r="O25" s="5">
        <v>4</v>
      </c>
      <c r="P25" s="6">
        <f t="shared" si="7"/>
        <v>11.76470588235294</v>
      </c>
      <c r="Q25" s="5">
        <v>16</v>
      </c>
      <c r="R25" s="6">
        <f t="shared" si="8"/>
        <v>47.058823529411761</v>
      </c>
      <c r="S25" s="5">
        <v>12</v>
      </c>
      <c r="T25" s="6">
        <f t="shared" si="9"/>
        <v>35.294117647058819</v>
      </c>
      <c r="U25" s="5"/>
      <c r="V25" s="6">
        <f t="shared" si="10"/>
        <v>0</v>
      </c>
      <c r="W25" s="5">
        <v>0</v>
      </c>
      <c r="X25" s="6">
        <f t="shared" si="11"/>
        <v>0</v>
      </c>
      <c r="Y25" s="8">
        <f t="shared" si="5"/>
        <v>-4</v>
      </c>
      <c r="Z25" s="6">
        <f t="shared" si="5"/>
        <v>-14.041745730550288</v>
      </c>
      <c r="AA25" s="8">
        <f t="shared" si="5"/>
        <v>5</v>
      </c>
      <c r="AB25" s="6">
        <f t="shared" si="5"/>
        <v>11.574952561669825</v>
      </c>
      <c r="AC25" s="8">
        <f t="shared" si="5"/>
        <v>2</v>
      </c>
      <c r="AD25" s="6">
        <f t="shared" si="5"/>
        <v>3.0360531309297869</v>
      </c>
      <c r="AE25" s="8">
        <f t="shared" si="5"/>
        <v>-2</v>
      </c>
      <c r="AF25" s="6">
        <f t="shared" si="5"/>
        <v>-6.4516129032258069</v>
      </c>
      <c r="AG25" s="8">
        <f t="shared" si="5"/>
        <v>0</v>
      </c>
      <c r="AH25" s="7">
        <f t="shared" si="5"/>
        <v>0</v>
      </c>
    </row>
    <row r="26" spans="1:34" s="26" customFormat="1" ht="22.5" customHeight="1" x14ac:dyDescent="0.2">
      <c r="A26" s="109" t="s">
        <v>14</v>
      </c>
      <c r="B26" s="110"/>
      <c r="C26" s="39">
        <f>SUM(C23:C25)</f>
        <v>103</v>
      </c>
      <c r="D26" s="40">
        <f>D23+D24+D25</f>
        <v>11</v>
      </c>
      <c r="E26" s="41">
        <f t="shared" si="0"/>
        <v>10.679611650485437</v>
      </c>
      <c r="F26" s="42">
        <f>F23+F24+F25</f>
        <v>23</v>
      </c>
      <c r="G26" s="41">
        <f t="shared" si="1"/>
        <v>22.33009708737864</v>
      </c>
      <c r="H26" s="42">
        <f>H23+H24+H25</f>
        <v>54</v>
      </c>
      <c r="I26" s="41">
        <f t="shared" si="2"/>
        <v>52.427184466019419</v>
      </c>
      <c r="J26" s="42">
        <f>SUM(J23:J25)</f>
        <v>15</v>
      </c>
      <c r="K26" s="41">
        <f t="shared" si="3"/>
        <v>14.563106796116504</v>
      </c>
      <c r="L26" s="40">
        <f>SUM(L23:L25)</f>
        <v>0</v>
      </c>
      <c r="M26" s="41">
        <f t="shared" si="4"/>
        <v>0</v>
      </c>
      <c r="N26" s="8">
        <f>SUM(N23:N25)</f>
        <v>100</v>
      </c>
      <c r="O26" s="8">
        <f>SUM(O23:O25)</f>
        <v>4</v>
      </c>
      <c r="P26" s="9">
        <f t="shared" si="7"/>
        <v>4</v>
      </c>
      <c r="Q26" s="8">
        <f>SUM(Q23:Q25)</f>
        <v>35</v>
      </c>
      <c r="R26" s="9">
        <f t="shared" si="8"/>
        <v>35</v>
      </c>
      <c r="S26" s="8">
        <f>SUM(S23:S25)</f>
        <v>53</v>
      </c>
      <c r="T26" s="9">
        <f t="shared" si="9"/>
        <v>53</v>
      </c>
      <c r="U26" s="8">
        <f>SUM(U23:U25)</f>
        <v>7</v>
      </c>
      <c r="V26" s="9">
        <f t="shared" si="10"/>
        <v>7</v>
      </c>
      <c r="W26" s="8">
        <f>SUM(W23:W25)</f>
        <v>1</v>
      </c>
      <c r="X26" s="9">
        <f t="shared" si="11"/>
        <v>1</v>
      </c>
      <c r="Y26" s="8">
        <f t="shared" si="5"/>
        <v>-7</v>
      </c>
      <c r="Z26" s="9">
        <f t="shared" si="5"/>
        <v>-6.6796116504854375</v>
      </c>
      <c r="AA26" s="8">
        <f t="shared" si="5"/>
        <v>12</v>
      </c>
      <c r="AB26" s="9">
        <f t="shared" si="5"/>
        <v>12.66990291262136</v>
      </c>
      <c r="AC26" s="8">
        <f t="shared" si="5"/>
        <v>-1</v>
      </c>
      <c r="AD26" s="9">
        <f t="shared" si="5"/>
        <v>0.57281553398058094</v>
      </c>
      <c r="AE26" s="8">
        <f t="shared" si="5"/>
        <v>-8</v>
      </c>
      <c r="AF26" s="9">
        <f t="shared" si="5"/>
        <v>-7.5631067961165037</v>
      </c>
      <c r="AG26" s="8">
        <f t="shared" si="5"/>
        <v>1</v>
      </c>
      <c r="AH26" s="10">
        <f t="shared" si="5"/>
        <v>1</v>
      </c>
    </row>
    <row r="27" spans="1:34" s="26" customFormat="1" x14ac:dyDescent="0.2">
      <c r="A27" s="11"/>
      <c r="B27" s="12">
        <v>42378</v>
      </c>
      <c r="C27" s="35">
        <v>36</v>
      </c>
      <c r="D27" s="36">
        <v>3</v>
      </c>
      <c r="E27" s="37">
        <f t="shared" si="0"/>
        <v>8.3333333333333339</v>
      </c>
      <c r="F27" s="36">
        <v>13</v>
      </c>
      <c r="G27" s="37">
        <f t="shared" si="1"/>
        <v>36.111111111111114</v>
      </c>
      <c r="H27" s="36">
        <v>19</v>
      </c>
      <c r="I27" s="37">
        <f t="shared" si="2"/>
        <v>52.777777777777779</v>
      </c>
      <c r="J27" s="36">
        <v>1</v>
      </c>
      <c r="K27" s="37">
        <f t="shared" si="3"/>
        <v>2.7777777777777777</v>
      </c>
      <c r="L27" s="38">
        <v>0</v>
      </c>
      <c r="M27" s="37">
        <f t="shared" si="4"/>
        <v>0</v>
      </c>
      <c r="N27" s="5">
        <v>34</v>
      </c>
      <c r="O27" s="13">
        <v>1</v>
      </c>
      <c r="P27" s="14">
        <f t="shared" si="7"/>
        <v>2.9411764705882351</v>
      </c>
      <c r="Q27" s="13">
        <v>10</v>
      </c>
      <c r="R27" s="14">
        <f t="shared" si="8"/>
        <v>29.411764705882351</v>
      </c>
      <c r="S27" s="13">
        <v>18</v>
      </c>
      <c r="T27" s="14">
        <f t="shared" si="9"/>
        <v>52.941176470588232</v>
      </c>
      <c r="U27" s="13">
        <v>5</v>
      </c>
      <c r="V27" s="14">
        <f t="shared" si="10"/>
        <v>14.705882352941176</v>
      </c>
      <c r="W27" s="13"/>
      <c r="X27" s="14">
        <f t="shared" si="11"/>
        <v>0</v>
      </c>
      <c r="Y27" s="8">
        <f t="shared" ref="Y27:AH29" si="12">O27-D27</f>
        <v>-2</v>
      </c>
      <c r="Z27" s="14">
        <f t="shared" si="5"/>
        <v>-5.3921568627450984</v>
      </c>
      <c r="AA27" s="8">
        <f t="shared" si="12"/>
        <v>-3</v>
      </c>
      <c r="AB27" s="14">
        <f t="shared" si="5"/>
        <v>-6.6993464052287628</v>
      </c>
      <c r="AC27" s="8">
        <f t="shared" si="12"/>
        <v>-1</v>
      </c>
      <c r="AD27" s="14">
        <f t="shared" si="5"/>
        <v>0.16339869281045338</v>
      </c>
      <c r="AE27" s="8">
        <f t="shared" si="12"/>
        <v>4</v>
      </c>
      <c r="AF27" s="14">
        <f t="shared" si="5"/>
        <v>11.928104575163399</v>
      </c>
      <c r="AG27" s="13"/>
      <c r="AH27" s="15">
        <f t="shared" si="5"/>
        <v>0</v>
      </c>
    </row>
    <row r="28" spans="1:34" s="25" customFormat="1" x14ac:dyDescent="0.2">
      <c r="A28" s="11"/>
      <c r="B28" s="12">
        <v>42409</v>
      </c>
      <c r="C28" s="35">
        <v>35</v>
      </c>
      <c r="D28" s="36">
        <v>2</v>
      </c>
      <c r="E28" s="37">
        <f t="shared" si="0"/>
        <v>5.7142857142857144</v>
      </c>
      <c r="F28" s="36">
        <v>14</v>
      </c>
      <c r="G28" s="37">
        <f t="shared" si="1"/>
        <v>40</v>
      </c>
      <c r="H28" s="36">
        <v>18</v>
      </c>
      <c r="I28" s="37">
        <f t="shared" si="2"/>
        <v>51.428571428571431</v>
      </c>
      <c r="J28" s="36">
        <v>1</v>
      </c>
      <c r="K28" s="37">
        <f t="shared" si="3"/>
        <v>2.8571428571428572</v>
      </c>
      <c r="L28" s="38">
        <v>0</v>
      </c>
      <c r="M28" s="37">
        <f t="shared" si="4"/>
        <v>0</v>
      </c>
      <c r="N28" s="5">
        <v>35</v>
      </c>
      <c r="O28" s="13">
        <v>0</v>
      </c>
      <c r="P28" s="14">
        <f t="shared" si="7"/>
        <v>0</v>
      </c>
      <c r="Q28" s="13">
        <v>14</v>
      </c>
      <c r="R28" s="14">
        <f t="shared" si="8"/>
        <v>40</v>
      </c>
      <c r="S28" s="13">
        <v>17</v>
      </c>
      <c r="T28" s="14">
        <f t="shared" si="9"/>
        <v>48.571428571428577</v>
      </c>
      <c r="U28" s="13">
        <v>4</v>
      </c>
      <c r="V28" s="14">
        <f t="shared" si="10"/>
        <v>11.428571428571429</v>
      </c>
      <c r="W28" s="13"/>
      <c r="X28" s="14">
        <f t="shared" si="11"/>
        <v>0</v>
      </c>
      <c r="Y28" s="8">
        <f t="shared" si="12"/>
        <v>-2</v>
      </c>
      <c r="Z28" s="14">
        <f t="shared" si="5"/>
        <v>-5.7142857142857144</v>
      </c>
      <c r="AA28" s="8">
        <f t="shared" si="12"/>
        <v>0</v>
      </c>
      <c r="AB28" s="14">
        <f t="shared" si="5"/>
        <v>0</v>
      </c>
      <c r="AC28" s="8">
        <f t="shared" si="12"/>
        <v>-1</v>
      </c>
      <c r="AD28" s="14">
        <f t="shared" si="5"/>
        <v>-2.8571428571428541</v>
      </c>
      <c r="AE28" s="8">
        <f t="shared" si="12"/>
        <v>3</v>
      </c>
      <c r="AF28" s="14">
        <f t="shared" si="5"/>
        <v>8.5714285714285712</v>
      </c>
      <c r="AG28" s="13"/>
      <c r="AH28" s="15">
        <f t="shared" si="5"/>
        <v>0</v>
      </c>
    </row>
    <row r="29" spans="1:34" ht="13.5" thickBot="1" x14ac:dyDescent="0.25">
      <c r="A29" s="104" t="s">
        <v>14</v>
      </c>
      <c r="B29" s="105"/>
      <c r="C29" s="39">
        <f>SUM(C27:C28)</f>
        <v>71</v>
      </c>
      <c r="D29" s="40">
        <f>D27+D28</f>
        <v>5</v>
      </c>
      <c r="E29" s="41">
        <f t="shared" si="0"/>
        <v>7.042253521126761</v>
      </c>
      <c r="F29" s="42">
        <f>F27+F28</f>
        <v>27</v>
      </c>
      <c r="G29" s="41">
        <f t="shared" si="1"/>
        <v>38.028169014084511</v>
      </c>
      <c r="H29" s="42">
        <f>H27+H28</f>
        <v>37</v>
      </c>
      <c r="I29" s="41">
        <f t="shared" si="2"/>
        <v>52.112676056338032</v>
      </c>
      <c r="J29" s="42">
        <f>SUM(J27:J28)</f>
        <v>2</v>
      </c>
      <c r="K29" s="41">
        <f t="shared" si="3"/>
        <v>2.8169014084507045</v>
      </c>
      <c r="L29" s="40">
        <f>SUM(L27:L28)</f>
        <v>0</v>
      </c>
      <c r="M29" s="41">
        <f t="shared" si="4"/>
        <v>0</v>
      </c>
      <c r="N29" s="19">
        <f>SUM(N27:N28)</f>
        <v>69</v>
      </c>
      <c r="O29" s="19">
        <f>SUM(O27:O28)</f>
        <v>1</v>
      </c>
      <c r="P29" s="20">
        <f t="shared" si="7"/>
        <v>1.4492753623188408</v>
      </c>
      <c r="Q29" s="19">
        <f>SUM(Q27:Q28)</f>
        <v>24</v>
      </c>
      <c r="R29" s="20">
        <f t="shared" si="8"/>
        <v>34.782608695652179</v>
      </c>
      <c r="S29" s="19">
        <f>SUM(S27:S28)</f>
        <v>35</v>
      </c>
      <c r="T29" s="20">
        <f t="shared" si="9"/>
        <v>50.724637681159422</v>
      </c>
      <c r="U29" s="19">
        <f>SUM(U27:U28)</f>
        <v>9</v>
      </c>
      <c r="V29" s="20">
        <f t="shared" si="10"/>
        <v>13.043478260869566</v>
      </c>
      <c r="W29" s="19">
        <f>SUM(W27:W28)</f>
        <v>0</v>
      </c>
      <c r="X29" s="20">
        <f t="shared" si="11"/>
        <v>0</v>
      </c>
      <c r="Y29" s="8">
        <f t="shared" si="12"/>
        <v>-4</v>
      </c>
      <c r="Z29" s="9">
        <f t="shared" si="12"/>
        <v>-5.5929781588079202</v>
      </c>
      <c r="AA29" s="8">
        <f t="shared" si="12"/>
        <v>-3</v>
      </c>
      <c r="AB29" s="9">
        <f t="shared" si="12"/>
        <v>-3.2455603184323323</v>
      </c>
      <c r="AC29" s="8">
        <f t="shared" si="12"/>
        <v>-2</v>
      </c>
      <c r="AD29" s="9">
        <f t="shared" si="12"/>
        <v>-1.3880383751786098</v>
      </c>
      <c r="AE29" s="8">
        <f t="shared" si="12"/>
        <v>7</v>
      </c>
      <c r="AF29" s="9">
        <f t="shared" si="12"/>
        <v>10.226576852418862</v>
      </c>
      <c r="AG29" s="8">
        <f t="shared" si="12"/>
        <v>0</v>
      </c>
      <c r="AH29" s="10">
        <f t="shared" si="12"/>
        <v>0</v>
      </c>
    </row>
    <row r="30" spans="1:34" ht="13.5" thickTop="1" x14ac:dyDescent="0.2">
      <c r="A30" s="27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1:34" x14ac:dyDescent="0.2">
      <c r="A31" s="29" t="s">
        <v>29</v>
      </c>
      <c r="B31" s="30"/>
      <c r="C31" s="2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x14ac:dyDescent="0.2">
      <c r="A32" s="31"/>
      <c r="B32" s="3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</row>
    <row r="38" spans="1:32" x14ac:dyDescent="0.2">
      <c r="A38" s="33"/>
      <c r="B38" s="33"/>
      <c r="C38" s="33"/>
      <c r="D38" s="33"/>
      <c r="E38" s="33"/>
    </row>
    <row r="43" spans="1:32" x14ac:dyDescent="0.2">
      <c r="U43" s="34"/>
      <c r="V43" s="34"/>
      <c r="W43" s="34"/>
      <c r="X43" s="34"/>
      <c r="Y43" s="34"/>
      <c r="Z43" s="34"/>
      <c r="AA43" s="34"/>
    </row>
    <row r="44" spans="1:32" x14ac:dyDescent="0.2">
      <c r="Y44" s="33"/>
      <c r="Z44" s="33"/>
      <c r="AA44" s="33"/>
      <c r="AE44" s="33"/>
      <c r="AF44" s="33"/>
    </row>
    <row r="45" spans="1:32" x14ac:dyDescent="0.2">
      <c r="Z45" s="33"/>
      <c r="AA45" s="33"/>
      <c r="AB45" s="33"/>
      <c r="AC45" s="33"/>
      <c r="AD45" s="33"/>
      <c r="AE45" s="33"/>
      <c r="AF45" s="33"/>
    </row>
    <row r="46" spans="1:32" x14ac:dyDescent="0.2">
      <c r="Z46" s="33"/>
      <c r="AA46" s="33"/>
      <c r="AB46" s="33"/>
      <c r="AC46" s="33"/>
      <c r="AD46" s="33"/>
      <c r="AE46" s="33"/>
      <c r="AF46" s="33"/>
    </row>
    <row r="47" spans="1:32" x14ac:dyDescent="0.2">
      <c r="X47" s="106"/>
      <c r="Y47" s="106"/>
      <c r="Z47" s="106"/>
      <c r="AA47" s="106"/>
      <c r="AB47" s="106"/>
      <c r="AE47" s="33"/>
      <c r="AF47" s="33"/>
    </row>
  </sheetData>
  <mergeCells count="38">
    <mergeCell ref="A15:A16"/>
    <mergeCell ref="J10:K10"/>
    <mergeCell ref="A17:B17"/>
    <mergeCell ref="A12:A14"/>
    <mergeCell ref="A9:A11"/>
    <mergeCell ref="B9:B11"/>
    <mergeCell ref="C9:C11"/>
    <mergeCell ref="F10:G10"/>
    <mergeCell ref="A29:B29"/>
    <mergeCell ref="X47:AB47"/>
    <mergeCell ref="K5:AG5"/>
    <mergeCell ref="K4:AG4"/>
    <mergeCell ref="S10:T10"/>
    <mergeCell ref="O10:P10"/>
    <mergeCell ref="Y10:Z10"/>
    <mergeCell ref="U10:V10"/>
    <mergeCell ref="W10:X10"/>
    <mergeCell ref="A18:A19"/>
    <mergeCell ref="A22:B22"/>
    <mergeCell ref="A23:A25"/>
    <mergeCell ref="A26:B26"/>
    <mergeCell ref="Q10:R10"/>
    <mergeCell ref="L10:M10"/>
    <mergeCell ref="N9:N11"/>
    <mergeCell ref="A1:K1"/>
    <mergeCell ref="R1:AF1"/>
    <mergeCell ref="A2:K2"/>
    <mergeCell ref="R2:AF2"/>
    <mergeCell ref="AG10:AH10"/>
    <mergeCell ref="AC10:AD10"/>
    <mergeCell ref="AE10:AF10"/>
    <mergeCell ref="AA10:AB10"/>
    <mergeCell ref="K6:AG6"/>
    <mergeCell ref="O9:X9"/>
    <mergeCell ref="Y9:AH9"/>
    <mergeCell ref="D9:M9"/>
    <mergeCell ref="H10:I10"/>
    <mergeCell ref="D10:E10"/>
  </mergeCells>
  <phoneticPr fontId="5" type="noConversion"/>
  <pageMargins left="0.7" right="0.7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workbookViewId="0">
      <selection activeCell="T18" sqref="T18"/>
    </sheetView>
  </sheetViews>
  <sheetFormatPr defaultRowHeight="12.75" x14ac:dyDescent="0.2"/>
  <cols>
    <col min="1" max="1" width="6.85546875" style="69" customWidth="1"/>
    <col min="2" max="2" width="5.140625" style="69" customWidth="1"/>
    <col min="3" max="3" width="5.42578125" style="69" customWidth="1"/>
    <col min="4" max="4" width="4.42578125" style="69" customWidth="1"/>
    <col min="5" max="5" width="5.28515625" style="69" customWidth="1"/>
    <col min="6" max="6" width="3.28515625" style="69" customWidth="1"/>
    <col min="7" max="7" width="5.28515625" style="69" customWidth="1"/>
    <col min="8" max="8" width="4.28515625" style="69" customWidth="1"/>
    <col min="9" max="9" width="4.7109375" style="69" customWidth="1"/>
    <col min="10" max="10" width="3.42578125" style="69" customWidth="1"/>
    <col min="11" max="11" width="5.28515625" style="69" customWidth="1"/>
    <col min="12" max="12" width="3.140625" style="69" customWidth="1"/>
    <col min="13" max="13" width="4" style="69" customWidth="1"/>
    <col min="14" max="15" width="4.140625" style="69" customWidth="1"/>
    <col min="16" max="16" width="5.42578125" style="69" customWidth="1"/>
    <col min="17" max="17" width="3.140625" style="69" customWidth="1"/>
    <col min="18" max="18" width="5.28515625" style="69" customWidth="1"/>
    <col min="19" max="19" width="3.28515625" style="69" customWidth="1"/>
    <col min="20" max="20" width="4.7109375" style="69" customWidth="1"/>
    <col min="21" max="21" width="3.7109375" style="69" customWidth="1"/>
    <col min="22" max="22" width="5" style="69" customWidth="1"/>
    <col min="23" max="23" width="3.140625" style="69" customWidth="1"/>
    <col min="24" max="24" width="4.28515625" style="69" customWidth="1"/>
    <col min="25" max="25" width="3.7109375" style="69" customWidth="1"/>
    <col min="26" max="26" width="5.42578125" style="69" customWidth="1"/>
    <col min="27" max="27" width="3.7109375" style="69" customWidth="1"/>
    <col min="28" max="28" width="5.28515625" style="69" customWidth="1"/>
    <col min="29" max="29" width="5.140625" style="69" customWidth="1"/>
    <col min="30" max="30" width="5.28515625" style="69" customWidth="1"/>
    <col min="31" max="31" width="3" style="69" customWidth="1"/>
    <col min="32" max="32" width="5.5703125" style="69" customWidth="1"/>
    <col min="33" max="33" width="3.28515625" style="69" customWidth="1"/>
    <col min="34" max="34" width="4.140625" style="69" customWidth="1"/>
    <col min="35" max="16384" width="9.140625" style="69"/>
  </cols>
  <sheetData>
    <row r="1" spans="1:36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R1" s="140" t="s">
        <v>2</v>
      </c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70"/>
    </row>
    <row r="2" spans="1:36" x14ac:dyDescent="0.2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R2" s="140" t="s">
        <v>3</v>
      </c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70"/>
    </row>
    <row r="3" spans="1:36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36" x14ac:dyDescent="0.2">
      <c r="A4" s="71"/>
      <c r="B4" s="71"/>
      <c r="C4" s="71"/>
      <c r="K4" s="140" t="s">
        <v>4</v>
      </c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</row>
    <row r="5" spans="1:36" x14ac:dyDescent="0.2">
      <c r="A5" s="71"/>
      <c r="B5" s="71"/>
      <c r="C5" s="71"/>
      <c r="K5" s="140" t="s">
        <v>37</v>
      </c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J5" s="70"/>
    </row>
    <row r="6" spans="1:36" x14ac:dyDescent="0.2">
      <c r="A6" s="71"/>
      <c r="B6" s="71"/>
      <c r="C6" s="71"/>
      <c r="K6" s="140" t="s">
        <v>36</v>
      </c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</row>
    <row r="7" spans="1:36" s="102" customFormat="1" x14ac:dyDescent="0.2">
      <c r="A7" s="102" t="s">
        <v>39</v>
      </c>
    </row>
    <row r="8" spans="1:36" ht="13.5" thickBot="1" x14ac:dyDescent="0.25">
      <c r="A8" s="72"/>
      <c r="B8" s="72"/>
      <c r="C8" s="72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1:36" ht="57" customHeight="1" thickTop="1" x14ac:dyDescent="0.2">
      <c r="A9" s="141" t="s">
        <v>32</v>
      </c>
      <c r="B9" s="144" t="s">
        <v>5</v>
      </c>
      <c r="C9" s="147" t="s">
        <v>12</v>
      </c>
      <c r="D9" s="151" t="s">
        <v>27</v>
      </c>
      <c r="E9" s="151"/>
      <c r="F9" s="151"/>
      <c r="G9" s="151"/>
      <c r="H9" s="151"/>
      <c r="I9" s="151"/>
      <c r="J9" s="151"/>
      <c r="K9" s="151"/>
      <c r="L9" s="151"/>
      <c r="M9" s="151"/>
      <c r="N9" s="147" t="s">
        <v>12</v>
      </c>
      <c r="O9" s="151" t="s">
        <v>38</v>
      </c>
      <c r="P9" s="151"/>
      <c r="Q9" s="151"/>
      <c r="R9" s="151"/>
      <c r="S9" s="151"/>
      <c r="T9" s="151"/>
      <c r="U9" s="151"/>
      <c r="V9" s="151"/>
      <c r="W9" s="151"/>
      <c r="X9" s="151"/>
      <c r="Y9" s="151" t="s">
        <v>13</v>
      </c>
      <c r="Z9" s="151"/>
      <c r="AA9" s="151"/>
      <c r="AB9" s="151"/>
      <c r="AC9" s="151"/>
      <c r="AD9" s="151"/>
      <c r="AE9" s="151"/>
      <c r="AF9" s="151"/>
      <c r="AG9" s="151"/>
      <c r="AH9" s="152"/>
    </row>
    <row r="10" spans="1:36" x14ac:dyDescent="0.2">
      <c r="A10" s="142"/>
      <c r="B10" s="145"/>
      <c r="C10" s="148"/>
      <c r="D10" s="133" t="s">
        <v>28</v>
      </c>
      <c r="E10" s="134"/>
      <c r="F10" s="133" t="s">
        <v>8</v>
      </c>
      <c r="G10" s="134"/>
      <c r="H10" s="133" t="s">
        <v>9</v>
      </c>
      <c r="I10" s="134"/>
      <c r="J10" s="133" t="s">
        <v>10</v>
      </c>
      <c r="K10" s="134"/>
      <c r="L10" s="133"/>
      <c r="M10" s="134"/>
      <c r="N10" s="148"/>
      <c r="O10" s="133" t="s">
        <v>28</v>
      </c>
      <c r="P10" s="134"/>
      <c r="Q10" s="133" t="s">
        <v>8</v>
      </c>
      <c r="R10" s="134"/>
      <c r="S10" s="133" t="s">
        <v>9</v>
      </c>
      <c r="T10" s="134"/>
      <c r="U10" s="133" t="s">
        <v>10</v>
      </c>
      <c r="V10" s="134"/>
      <c r="W10" s="133" t="s">
        <v>11</v>
      </c>
      <c r="X10" s="134"/>
      <c r="Y10" s="133" t="s">
        <v>40</v>
      </c>
      <c r="Z10" s="134"/>
      <c r="AA10" s="133" t="s">
        <v>8</v>
      </c>
      <c r="AB10" s="134"/>
      <c r="AC10" s="133" t="s">
        <v>9</v>
      </c>
      <c r="AD10" s="134"/>
      <c r="AE10" s="133" t="s">
        <v>10</v>
      </c>
      <c r="AF10" s="134"/>
      <c r="AG10" s="133" t="s">
        <v>11</v>
      </c>
      <c r="AH10" s="153"/>
    </row>
    <row r="11" spans="1:36" ht="25.5" x14ac:dyDescent="0.2">
      <c r="A11" s="143"/>
      <c r="B11" s="146"/>
      <c r="C11" s="149"/>
      <c r="D11" s="73" t="s">
        <v>7</v>
      </c>
      <c r="E11" s="74" t="s">
        <v>15</v>
      </c>
      <c r="F11" s="73" t="s">
        <v>7</v>
      </c>
      <c r="G11" s="74" t="s">
        <v>15</v>
      </c>
      <c r="H11" s="73" t="s">
        <v>7</v>
      </c>
      <c r="I11" s="74" t="s">
        <v>15</v>
      </c>
      <c r="J11" s="73" t="s">
        <v>7</v>
      </c>
      <c r="K11" s="74" t="s">
        <v>15</v>
      </c>
      <c r="L11" s="73" t="s">
        <v>7</v>
      </c>
      <c r="M11" s="74" t="s">
        <v>15</v>
      </c>
      <c r="N11" s="149"/>
      <c r="O11" s="73" t="s">
        <v>7</v>
      </c>
      <c r="P11" s="74" t="s">
        <v>15</v>
      </c>
      <c r="Q11" s="73" t="s">
        <v>7</v>
      </c>
      <c r="R11" s="74" t="s">
        <v>15</v>
      </c>
      <c r="S11" s="73" t="s">
        <v>7</v>
      </c>
      <c r="T11" s="74" t="s">
        <v>15</v>
      </c>
      <c r="U11" s="73" t="s">
        <v>7</v>
      </c>
      <c r="V11" s="74" t="s">
        <v>15</v>
      </c>
      <c r="W11" s="73" t="s">
        <v>7</v>
      </c>
      <c r="X11" s="74" t="s">
        <v>15</v>
      </c>
      <c r="Y11" s="73" t="s">
        <v>7</v>
      </c>
      <c r="Z11" s="74" t="s">
        <v>15</v>
      </c>
      <c r="AA11" s="73" t="s">
        <v>7</v>
      </c>
      <c r="AB11" s="74" t="s">
        <v>15</v>
      </c>
      <c r="AC11" s="73" t="s">
        <v>7</v>
      </c>
      <c r="AD11" s="74" t="s">
        <v>15</v>
      </c>
      <c r="AE11" s="73" t="s">
        <v>7</v>
      </c>
      <c r="AF11" s="74" t="s">
        <v>15</v>
      </c>
      <c r="AG11" s="73" t="s">
        <v>7</v>
      </c>
      <c r="AH11" s="75" t="s">
        <v>15</v>
      </c>
    </row>
    <row r="12" spans="1:36" ht="16.5" customHeight="1" x14ac:dyDescent="0.2">
      <c r="A12" s="135"/>
      <c r="B12" s="76">
        <v>42375</v>
      </c>
      <c r="C12" s="77"/>
      <c r="D12" s="78"/>
      <c r="E12" s="79" t="e">
        <f t="shared" ref="E12:E29" si="0">D12/C12%</f>
        <v>#DIV/0!</v>
      </c>
      <c r="F12" s="78"/>
      <c r="G12" s="79" t="e">
        <f t="shared" ref="G12:G29" si="1">F12/C12%</f>
        <v>#DIV/0!</v>
      </c>
      <c r="H12" s="78"/>
      <c r="I12" s="79" t="e">
        <f t="shared" ref="I12:I29" si="2">H12/C12%</f>
        <v>#DIV/0!</v>
      </c>
      <c r="J12" s="78"/>
      <c r="K12" s="79" t="e">
        <f t="shared" ref="K12:K29" si="3">J12/C12%</f>
        <v>#DIV/0!</v>
      </c>
      <c r="L12" s="80"/>
      <c r="M12" s="79" t="e">
        <f t="shared" ref="M12:M29" si="4">L12/C12%</f>
        <v>#DIV/0!</v>
      </c>
      <c r="N12" s="81"/>
      <c r="O12" s="81"/>
      <c r="P12" s="82" t="e">
        <f>O12/N12%</f>
        <v>#DIV/0!</v>
      </c>
      <c r="Q12" s="81"/>
      <c r="R12" s="82" t="e">
        <f>Q12/N12%</f>
        <v>#DIV/0!</v>
      </c>
      <c r="S12" s="81"/>
      <c r="T12" s="82" t="e">
        <f>S12/N12%</f>
        <v>#DIV/0!</v>
      </c>
      <c r="U12" s="81"/>
      <c r="V12" s="82" t="e">
        <f>U12/N12%</f>
        <v>#DIV/0!</v>
      </c>
      <c r="W12" s="81"/>
      <c r="X12" s="82" t="e">
        <f>W12/N12%</f>
        <v>#DIV/0!</v>
      </c>
      <c r="Y12" s="88">
        <f t="shared" ref="Y12:AF27" si="5">O12-D12</f>
        <v>0</v>
      </c>
      <c r="Z12" s="82" t="e">
        <f t="shared" si="5"/>
        <v>#DIV/0!</v>
      </c>
      <c r="AA12" s="88">
        <f t="shared" si="5"/>
        <v>0</v>
      </c>
      <c r="AB12" s="82" t="e">
        <f t="shared" si="5"/>
        <v>#DIV/0!</v>
      </c>
      <c r="AC12" s="88">
        <f t="shared" si="5"/>
        <v>0</v>
      </c>
      <c r="AD12" s="82" t="e">
        <f t="shared" si="5"/>
        <v>#DIV/0!</v>
      </c>
      <c r="AE12" s="88">
        <f t="shared" si="5"/>
        <v>0</v>
      </c>
      <c r="AF12" s="82" t="e">
        <f t="shared" si="5"/>
        <v>#DIV/0!</v>
      </c>
      <c r="AG12" s="81"/>
      <c r="AH12" s="83" t="e">
        <f t="shared" ref="AH12:AH29" si="6">X12-M12</f>
        <v>#DIV/0!</v>
      </c>
    </row>
    <row r="13" spans="1:36" ht="16.5" customHeight="1" x14ac:dyDescent="0.2">
      <c r="A13" s="136"/>
      <c r="B13" s="76">
        <v>42406</v>
      </c>
      <c r="C13" s="77"/>
      <c r="D13" s="78"/>
      <c r="E13" s="79" t="e">
        <f t="shared" si="0"/>
        <v>#DIV/0!</v>
      </c>
      <c r="F13" s="78"/>
      <c r="G13" s="79" t="e">
        <f t="shared" si="1"/>
        <v>#DIV/0!</v>
      </c>
      <c r="H13" s="78"/>
      <c r="I13" s="79" t="e">
        <f t="shared" si="2"/>
        <v>#DIV/0!</v>
      </c>
      <c r="J13" s="78"/>
      <c r="K13" s="79" t="e">
        <f t="shared" si="3"/>
        <v>#DIV/0!</v>
      </c>
      <c r="L13" s="80"/>
      <c r="M13" s="79" t="e">
        <f t="shared" si="4"/>
        <v>#DIV/0!</v>
      </c>
      <c r="N13" s="81"/>
      <c r="O13" s="81"/>
      <c r="P13" s="82" t="e">
        <f t="shared" ref="P13:P29" si="7">O13/N13%</f>
        <v>#DIV/0!</v>
      </c>
      <c r="Q13" s="81"/>
      <c r="R13" s="82" t="e">
        <f t="shared" ref="R13:R29" si="8">Q13/N13%</f>
        <v>#DIV/0!</v>
      </c>
      <c r="S13" s="81"/>
      <c r="T13" s="82" t="e">
        <f t="shared" ref="T13:T29" si="9">S13/N13%</f>
        <v>#DIV/0!</v>
      </c>
      <c r="U13" s="81"/>
      <c r="V13" s="82" t="e">
        <f t="shared" ref="V13:V29" si="10">U13/N13%</f>
        <v>#DIV/0!</v>
      </c>
      <c r="W13" s="81"/>
      <c r="X13" s="82" t="e">
        <f t="shared" ref="X13:X29" si="11">W13/N13%</f>
        <v>#DIV/0!</v>
      </c>
      <c r="Y13" s="88">
        <f t="shared" si="5"/>
        <v>0</v>
      </c>
      <c r="Z13" s="82" t="e">
        <f t="shared" si="5"/>
        <v>#DIV/0!</v>
      </c>
      <c r="AA13" s="88">
        <f t="shared" si="5"/>
        <v>0</v>
      </c>
      <c r="AB13" s="82" t="e">
        <f t="shared" si="5"/>
        <v>#DIV/0!</v>
      </c>
      <c r="AC13" s="88">
        <f t="shared" si="5"/>
        <v>0</v>
      </c>
      <c r="AD13" s="82" t="e">
        <f t="shared" si="5"/>
        <v>#DIV/0!</v>
      </c>
      <c r="AE13" s="88">
        <f t="shared" si="5"/>
        <v>0</v>
      </c>
      <c r="AF13" s="82" t="e">
        <f t="shared" si="5"/>
        <v>#DIV/0!</v>
      </c>
      <c r="AG13" s="81"/>
      <c r="AH13" s="83" t="e">
        <f t="shared" si="6"/>
        <v>#DIV/0!</v>
      </c>
    </row>
    <row r="14" spans="1:36" ht="16.5" customHeight="1" x14ac:dyDescent="0.2">
      <c r="A14" s="137"/>
      <c r="B14" s="76">
        <v>42435</v>
      </c>
      <c r="C14" s="77"/>
      <c r="D14" s="78"/>
      <c r="E14" s="79" t="e">
        <f t="shared" si="0"/>
        <v>#DIV/0!</v>
      </c>
      <c r="F14" s="78"/>
      <c r="G14" s="79" t="e">
        <f t="shared" si="1"/>
        <v>#DIV/0!</v>
      </c>
      <c r="H14" s="78"/>
      <c r="I14" s="79" t="e">
        <f t="shared" si="2"/>
        <v>#DIV/0!</v>
      </c>
      <c r="J14" s="78"/>
      <c r="K14" s="79" t="e">
        <f t="shared" si="3"/>
        <v>#DIV/0!</v>
      </c>
      <c r="L14" s="80"/>
      <c r="M14" s="79" t="e">
        <f t="shared" si="4"/>
        <v>#DIV/0!</v>
      </c>
      <c r="N14" s="81"/>
      <c r="O14" s="81"/>
      <c r="P14" s="82" t="e">
        <f t="shared" si="7"/>
        <v>#DIV/0!</v>
      </c>
      <c r="Q14" s="81"/>
      <c r="R14" s="82" t="e">
        <f t="shared" si="8"/>
        <v>#DIV/0!</v>
      </c>
      <c r="S14" s="81"/>
      <c r="T14" s="82" t="e">
        <f t="shared" si="9"/>
        <v>#DIV/0!</v>
      </c>
      <c r="U14" s="81"/>
      <c r="V14" s="82" t="e">
        <f t="shared" si="10"/>
        <v>#DIV/0!</v>
      </c>
      <c r="W14" s="81"/>
      <c r="X14" s="82" t="e">
        <f t="shared" si="11"/>
        <v>#DIV/0!</v>
      </c>
      <c r="Y14" s="88">
        <f t="shared" si="5"/>
        <v>0</v>
      </c>
      <c r="Z14" s="82" t="e">
        <f t="shared" si="5"/>
        <v>#DIV/0!</v>
      </c>
      <c r="AA14" s="88">
        <f t="shared" si="5"/>
        <v>0</v>
      </c>
      <c r="AB14" s="82" t="e">
        <f t="shared" si="5"/>
        <v>#DIV/0!</v>
      </c>
      <c r="AC14" s="88">
        <f t="shared" si="5"/>
        <v>0</v>
      </c>
      <c r="AD14" s="82" t="e">
        <f t="shared" si="5"/>
        <v>#DIV/0!</v>
      </c>
      <c r="AE14" s="88">
        <f t="shared" si="5"/>
        <v>0</v>
      </c>
      <c r="AF14" s="82" t="e">
        <f t="shared" si="5"/>
        <v>#DIV/0!</v>
      </c>
      <c r="AG14" s="81"/>
      <c r="AH14" s="83" t="e">
        <f t="shared" si="6"/>
        <v>#DIV/0!</v>
      </c>
    </row>
    <row r="15" spans="1:36" ht="16.5" customHeight="1" x14ac:dyDescent="0.2">
      <c r="A15" s="135"/>
      <c r="B15" s="76">
        <v>42466</v>
      </c>
      <c r="C15" s="77"/>
      <c r="D15" s="78"/>
      <c r="E15" s="79" t="e">
        <f t="shared" si="0"/>
        <v>#DIV/0!</v>
      </c>
      <c r="F15" s="78"/>
      <c r="G15" s="79" t="e">
        <f t="shared" si="1"/>
        <v>#DIV/0!</v>
      </c>
      <c r="H15" s="78"/>
      <c r="I15" s="79" t="e">
        <f t="shared" si="2"/>
        <v>#DIV/0!</v>
      </c>
      <c r="J15" s="78"/>
      <c r="K15" s="79" t="e">
        <f t="shared" si="3"/>
        <v>#DIV/0!</v>
      </c>
      <c r="L15" s="80"/>
      <c r="M15" s="79" t="e">
        <f t="shared" si="4"/>
        <v>#DIV/0!</v>
      </c>
      <c r="N15" s="81"/>
      <c r="O15" s="81"/>
      <c r="P15" s="82" t="e">
        <f t="shared" si="7"/>
        <v>#DIV/0!</v>
      </c>
      <c r="Q15" s="81"/>
      <c r="R15" s="82" t="e">
        <f t="shared" si="8"/>
        <v>#DIV/0!</v>
      </c>
      <c r="S15" s="81"/>
      <c r="T15" s="82" t="e">
        <f t="shared" si="9"/>
        <v>#DIV/0!</v>
      </c>
      <c r="U15" s="81"/>
      <c r="V15" s="82" t="e">
        <f t="shared" si="10"/>
        <v>#DIV/0!</v>
      </c>
      <c r="W15" s="81"/>
      <c r="X15" s="82" t="e">
        <f t="shared" si="11"/>
        <v>#DIV/0!</v>
      </c>
      <c r="Y15" s="88">
        <f t="shared" si="5"/>
        <v>0</v>
      </c>
      <c r="Z15" s="82" t="e">
        <f t="shared" si="5"/>
        <v>#DIV/0!</v>
      </c>
      <c r="AA15" s="88">
        <f t="shared" si="5"/>
        <v>0</v>
      </c>
      <c r="AB15" s="82" t="e">
        <f t="shared" si="5"/>
        <v>#DIV/0!</v>
      </c>
      <c r="AC15" s="88">
        <f t="shared" si="5"/>
        <v>0</v>
      </c>
      <c r="AD15" s="82" t="e">
        <f t="shared" si="5"/>
        <v>#DIV/0!</v>
      </c>
      <c r="AE15" s="88">
        <f t="shared" si="5"/>
        <v>0</v>
      </c>
      <c r="AF15" s="82" t="e">
        <f t="shared" si="5"/>
        <v>#DIV/0!</v>
      </c>
      <c r="AG15" s="81"/>
      <c r="AH15" s="83" t="e">
        <f t="shared" si="6"/>
        <v>#DIV/0!</v>
      </c>
    </row>
    <row r="16" spans="1:36" ht="16.5" customHeight="1" x14ac:dyDescent="0.2">
      <c r="A16" s="137"/>
      <c r="B16" s="76">
        <v>42496</v>
      </c>
      <c r="C16" s="77"/>
      <c r="D16" s="78"/>
      <c r="E16" s="79" t="e">
        <f t="shared" si="0"/>
        <v>#DIV/0!</v>
      </c>
      <c r="F16" s="78"/>
      <c r="G16" s="79" t="e">
        <f t="shared" si="1"/>
        <v>#DIV/0!</v>
      </c>
      <c r="H16" s="78"/>
      <c r="I16" s="79" t="e">
        <f t="shared" si="2"/>
        <v>#DIV/0!</v>
      </c>
      <c r="J16" s="78"/>
      <c r="K16" s="79" t="e">
        <f t="shared" si="3"/>
        <v>#DIV/0!</v>
      </c>
      <c r="L16" s="80"/>
      <c r="M16" s="79" t="e">
        <f t="shared" si="4"/>
        <v>#DIV/0!</v>
      </c>
      <c r="N16" s="81"/>
      <c r="O16" s="81"/>
      <c r="P16" s="82" t="e">
        <f t="shared" si="7"/>
        <v>#DIV/0!</v>
      </c>
      <c r="Q16" s="81"/>
      <c r="R16" s="82" t="e">
        <f t="shared" si="8"/>
        <v>#DIV/0!</v>
      </c>
      <c r="S16" s="81"/>
      <c r="T16" s="82" t="e">
        <f t="shared" si="9"/>
        <v>#DIV/0!</v>
      </c>
      <c r="U16" s="81"/>
      <c r="V16" s="82" t="e">
        <f t="shared" si="10"/>
        <v>#DIV/0!</v>
      </c>
      <c r="W16" s="81"/>
      <c r="X16" s="82" t="e">
        <f t="shared" si="11"/>
        <v>#DIV/0!</v>
      </c>
      <c r="Y16" s="88">
        <f t="shared" si="5"/>
        <v>0</v>
      </c>
      <c r="Z16" s="82" t="e">
        <f t="shared" si="5"/>
        <v>#DIV/0!</v>
      </c>
      <c r="AA16" s="88">
        <f t="shared" si="5"/>
        <v>0</v>
      </c>
      <c r="AB16" s="82" t="e">
        <f t="shared" si="5"/>
        <v>#DIV/0!</v>
      </c>
      <c r="AC16" s="88">
        <f t="shared" si="5"/>
        <v>0</v>
      </c>
      <c r="AD16" s="82" t="e">
        <f t="shared" si="5"/>
        <v>#DIV/0!</v>
      </c>
      <c r="AE16" s="88">
        <f t="shared" si="5"/>
        <v>0</v>
      </c>
      <c r="AF16" s="82" t="e">
        <f t="shared" si="5"/>
        <v>#DIV/0!</v>
      </c>
      <c r="AG16" s="81"/>
      <c r="AH16" s="83" t="e">
        <f t="shared" si="6"/>
        <v>#DIV/0!</v>
      </c>
    </row>
    <row r="17" spans="1:34" s="91" customFormat="1" x14ac:dyDescent="0.2">
      <c r="A17" s="138" t="s">
        <v>14</v>
      </c>
      <c r="B17" s="139"/>
      <c r="C17" s="84"/>
      <c r="D17" s="85">
        <f>SUM(D12:D16)</f>
        <v>0</v>
      </c>
      <c r="E17" s="86" t="e">
        <f t="shared" si="0"/>
        <v>#DIV/0!</v>
      </c>
      <c r="F17" s="87">
        <f>SUM(F12:F16)</f>
        <v>0</v>
      </c>
      <c r="G17" s="86" t="e">
        <f t="shared" si="1"/>
        <v>#DIV/0!</v>
      </c>
      <c r="H17" s="87">
        <f>SUM(H12:H16)</f>
        <v>0</v>
      </c>
      <c r="I17" s="86" t="e">
        <f t="shared" si="2"/>
        <v>#DIV/0!</v>
      </c>
      <c r="J17" s="87">
        <f>SUM(J12:J16)</f>
        <v>0</v>
      </c>
      <c r="K17" s="86" t="e">
        <f t="shared" si="3"/>
        <v>#DIV/0!</v>
      </c>
      <c r="L17" s="87">
        <f>SUM(L12:L16)</f>
        <v>0</v>
      </c>
      <c r="M17" s="86" t="e">
        <f t="shared" si="4"/>
        <v>#DIV/0!</v>
      </c>
      <c r="N17" s="88">
        <f>SUM(N12:N16)</f>
        <v>0</v>
      </c>
      <c r="O17" s="88">
        <f>SUM(O12:O16)</f>
        <v>0</v>
      </c>
      <c r="P17" s="89" t="e">
        <f t="shared" si="7"/>
        <v>#DIV/0!</v>
      </c>
      <c r="Q17" s="88">
        <f>SUM(Q12:Q16)</f>
        <v>0</v>
      </c>
      <c r="R17" s="89" t="e">
        <f t="shared" si="8"/>
        <v>#DIV/0!</v>
      </c>
      <c r="S17" s="88">
        <f>SUM(S12:S16)</f>
        <v>0</v>
      </c>
      <c r="T17" s="89" t="e">
        <f t="shared" si="9"/>
        <v>#DIV/0!</v>
      </c>
      <c r="U17" s="88">
        <f>SUM(U12:U16)</f>
        <v>0</v>
      </c>
      <c r="V17" s="89" t="e">
        <f t="shared" si="10"/>
        <v>#DIV/0!</v>
      </c>
      <c r="W17" s="88">
        <f>SUM(W12:W16)</f>
        <v>0</v>
      </c>
      <c r="X17" s="89" t="e">
        <f t="shared" si="11"/>
        <v>#DIV/0!</v>
      </c>
      <c r="Y17" s="88">
        <f>O17-D17</f>
        <v>0</v>
      </c>
      <c r="Z17" s="89" t="e">
        <f t="shared" si="5"/>
        <v>#DIV/0!</v>
      </c>
      <c r="AA17" s="88">
        <f>Q17-F17</f>
        <v>0</v>
      </c>
      <c r="AB17" s="89" t="e">
        <f t="shared" si="5"/>
        <v>#DIV/0!</v>
      </c>
      <c r="AC17" s="88">
        <f>S17-H17</f>
        <v>0</v>
      </c>
      <c r="AD17" s="89" t="e">
        <f t="shared" si="5"/>
        <v>#DIV/0!</v>
      </c>
      <c r="AE17" s="88">
        <f>U17-J17</f>
        <v>0</v>
      </c>
      <c r="AF17" s="89" t="e">
        <f t="shared" si="5"/>
        <v>#DIV/0!</v>
      </c>
      <c r="AG17" s="88">
        <f>W17-L17</f>
        <v>0</v>
      </c>
      <c r="AH17" s="90" t="e">
        <f t="shared" si="6"/>
        <v>#DIV/0!</v>
      </c>
    </row>
    <row r="18" spans="1:34" x14ac:dyDescent="0.2">
      <c r="A18" s="135"/>
      <c r="B18" s="76">
        <v>42376</v>
      </c>
      <c r="C18" s="77"/>
      <c r="D18" s="78"/>
      <c r="E18" s="79" t="e">
        <f t="shared" si="0"/>
        <v>#DIV/0!</v>
      </c>
      <c r="F18" s="78"/>
      <c r="G18" s="79" t="e">
        <f t="shared" si="1"/>
        <v>#DIV/0!</v>
      </c>
      <c r="H18" s="78"/>
      <c r="I18" s="79" t="e">
        <f t="shared" si="2"/>
        <v>#DIV/0!</v>
      </c>
      <c r="J18" s="78"/>
      <c r="K18" s="79" t="e">
        <f t="shared" si="3"/>
        <v>#DIV/0!</v>
      </c>
      <c r="L18" s="80"/>
      <c r="M18" s="79" t="e">
        <f t="shared" si="4"/>
        <v>#DIV/0!</v>
      </c>
      <c r="N18" s="81"/>
      <c r="O18" s="81"/>
      <c r="P18" s="82" t="e">
        <f t="shared" si="7"/>
        <v>#DIV/0!</v>
      </c>
      <c r="Q18" s="81"/>
      <c r="R18" s="82" t="e">
        <f t="shared" si="8"/>
        <v>#DIV/0!</v>
      </c>
      <c r="S18" s="81"/>
      <c r="T18" s="82" t="e">
        <f t="shared" si="9"/>
        <v>#DIV/0!</v>
      </c>
      <c r="U18" s="81"/>
      <c r="V18" s="82" t="e">
        <f t="shared" si="10"/>
        <v>#DIV/0!</v>
      </c>
      <c r="W18" s="81"/>
      <c r="X18" s="82" t="e">
        <f t="shared" si="11"/>
        <v>#DIV/0!</v>
      </c>
      <c r="Y18" s="99">
        <f t="shared" ref="Y18:Y21" si="12">O18-D18</f>
        <v>0</v>
      </c>
      <c r="Z18" s="82" t="e">
        <f t="shared" si="5"/>
        <v>#DIV/0!</v>
      </c>
      <c r="AA18" s="99">
        <f t="shared" si="5"/>
        <v>0</v>
      </c>
      <c r="AB18" s="82" t="e">
        <f t="shared" si="5"/>
        <v>#DIV/0!</v>
      </c>
      <c r="AC18" s="99">
        <f t="shared" si="5"/>
        <v>0</v>
      </c>
      <c r="AD18" s="82" t="e">
        <f t="shared" si="5"/>
        <v>#DIV/0!</v>
      </c>
      <c r="AE18" s="99">
        <f t="shared" si="5"/>
        <v>0</v>
      </c>
      <c r="AF18" s="82" t="e">
        <f t="shared" si="5"/>
        <v>#DIV/0!</v>
      </c>
      <c r="AG18" s="81"/>
      <c r="AH18" s="83" t="e">
        <f t="shared" si="6"/>
        <v>#DIV/0!</v>
      </c>
    </row>
    <row r="19" spans="1:34" x14ac:dyDescent="0.2">
      <c r="A19" s="137"/>
      <c r="B19" s="76">
        <v>42407</v>
      </c>
      <c r="C19" s="77"/>
      <c r="D19" s="78"/>
      <c r="E19" s="79" t="e">
        <f t="shared" si="0"/>
        <v>#DIV/0!</v>
      </c>
      <c r="F19" s="78"/>
      <c r="G19" s="79" t="e">
        <f t="shared" si="1"/>
        <v>#DIV/0!</v>
      </c>
      <c r="H19" s="78"/>
      <c r="I19" s="79" t="e">
        <f t="shared" si="2"/>
        <v>#DIV/0!</v>
      </c>
      <c r="J19" s="78"/>
      <c r="K19" s="79" t="e">
        <f t="shared" si="3"/>
        <v>#DIV/0!</v>
      </c>
      <c r="L19" s="80"/>
      <c r="M19" s="79" t="e">
        <f t="shared" si="4"/>
        <v>#DIV/0!</v>
      </c>
      <c r="N19" s="81"/>
      <c r="O19" s="81"/>
      <c r="P19" s="82" t="e">
        <f t="shared" si="7"/>
        <v>#DIV/0!</v>
      </c>
      <c r="Q19" s="81"/>
      <c r="R19" s="82" t="e">
        <f t="shared" si="8"/>
        <v>#DIV/0!</v>
      </c>
      <c r="S19" s="81"/>
      <c r="T19" s="82" t="e">
        <f t="shared" si="9"/>
        <v>#DIV/0!</v>
      </c>
      <c r="U19" s="81"/>
      <c r="V19" s="82" t="e">
        <f t="shared" si="10"/>
        <v>#DIV/0!</v>
      </c>
      <c r="W19" s="81"/>
      <c r="X19" s="82" t="e">
        <f t="shared" si="11"/>
        <v>#DIV/0!</v>
      </c>
      <c r="Y19" s="99">
        <f t="shared" si="12"/>
        <v>0</v>
      </c>
      <c r="Z19" s="82" t="e">
        <f t="shared" si="5"/>
        <v>#DIV/0!</v>
      </c>
      <c r="AA19" s="99">
        <f t="shared" si="5"/>
        <v>0</v>
      </c>
      <c r="AB19" s="82" t="e">
        <f t="shared" si="5"/>
        <v>#DIV/0!</v>
      </c>
      <c r="AC19" s="99">
        <f t="shared" si="5"/>
        <v>0</v>
      </c>
      <c r="AD19" s="82" t="e">
        <f t="shared" si="5"/>
        <v>#DIV/0!</v>
      </c>
      <c r="AE19" s="99">
        <f t="shared" si="5"/>
        <v>0</v>
      </c>
      <c r="AF19" s="82" t="e">
        <f t="shared" si="5"/>
        <v>#DIV/0!</v>
      </c>
      <c r="AG19" s="81"/>
      <c r="AH19" s="83" t="e">
        <f t="shared" si="6"/>
        <v>#DIV/0!</v>
      </c>
    </row>
    <row r="20" spans="1:34" s="94" customFormat="1" x14ac:dyDescent="0.2">
      <c r="A20" s="103"/>
      <c r="B20" s="93">
        <v>42436</v>
      </c>
      <c r="C20" s="77"/>
      <c r="D20" s="78"/>
      <c r="E20" s="79" t="e">
        <f t="shared" si="0"/>
        <v>#DIV/0!</v>
      </c>
      <c r="F20" s="78"/>
      <c r="G20" s="79" t="e">
        <f t="shared" si="1"/>
        <v>#DIV/0!</v>
      </c>
      <c r="H20" s="78"/>
      <c r="I20" s="79" t="e">
        <f t="shared" si="2"/>
        <v>#DIV/0!</v>
      </c>
      <c r="J20" s="78"/>
      <c r="K20" s="79" t="e">
        <f t="shared" si="3"/>
        <v>#DIV/0!</v>
      </c>
      <c r="L20" s="80"/>
      <c r="M20" s="79" t="e">
        <f t="shared" si="4"/>
        <v>#DIV/0!</v>
      </c>
      <c r="N20" s="81"/>
      <c r="O20" s="81"/>
      <c r="P20" s="82" t="e">
        <f t="shared" si="7"/>
        <v>#DIV/0!</v>
      </c>
      <c r="Q20" s="81"/>
      <c r="R20" s="82" t="e">
        <f t="shared" si="8"/>
        <v>#DIV/0!</v>
      </c>
      <c r="S20" s="81"/>
      <c r="T20" s="82" t="e">
        <f t="shared" si="9"/>
        <v>#DIV/0!</v>
      </c>
      <c r="U20" s="81"/>
      <c r="V20" s="82" t="e">
        <f t="shared" si="10"/>
        <v>#DIV/0!</v>
      </c>
      <c r="W20" s="81"/>
      <c r="X20" s="82" t="e">
        <f t="shared" si="11"/>
        <v>#DIV/0!</v>
      </c>
      <c r="Y20" s="99">
        <f t="shared" si="12"/>
        <v>0</v>
      </c>
      <c r="Z20" s="82" t="e">
        <f t="shared" si="5"/>
        <v>#DIV/0!</v>
      </c>
      <c r="AA20" s="99">
        <f t="shared" si="5"/>
        <v>0</v>
      </c>
      <c r="AB20" s="82" t="e">
        <f t="shared" si="5"/>
        <v>#DIV/0!</v>
      </c>
      <c r="AC20" s="99">
        <f t="shared" si="5"/>
        <v>0</v>
      </c>
      <c r="AD20" s="82" t="e">
        <f t="shared" si="5"/>
        <v>#DIV/0!</v>
      </c>
      <c r="AE20" s="99">
        <f t="shared" si="5"/>
        <v>0</v>
      </c>
      <c r="AF20" s="82" t="e">
        <f t="shared" si="5"/>
        <v>#DIV/0!</v>
      </c>
      <c r="AG20" s="81"/>
      <c r="AH20" s="83" t="e">
        <f t="shared" si="6"/>
        <v>#DIV/0!</v>
      </c>
    </row>
    <row r="21" spans="1:34" s="91" customFormat="1" x14ac:dyDescent="0.2">
      <c r="A21" s="95"/>
      <c r="B21" s="93">
        <v>42467</v>
      </c>
      <c r="C21" s="77"/>
      <c r="D21" s="78"/>
      <c r="E21" s="79" t="e">
        <f t="shared" si="0"/>
        <v>#DIV/0!</v>
      </c>
      <c r="F21" s="78"/>
      <c r="G21" s="79" t="e">
        <f t="shared" si="1"/>
        <v>#DIV/0!</v>
      </c>
      <c r="H21" s="78"/>
      <c r="I21" s="79" t="e">
        <f t="shared" si="2"/>
        <v>#DIV/0!</v>
      </c>
      <c r="J21" s="78"/>
      <c r="K21" s="79" t="e">
        <f t="shared" si="3"/>
        <v>#DIV/0!</v>
      </c>
      <c r="L21" s="80"/>
      <c r="M21" s="79" t="e">
        <f t="shared" si="4"/>
        <v>#DIV/0!</v>
      </c>
      <c r="N21" s="81"/>
      <c r="O21" s="96"/>
      <c r="P21" s="97" t="e">
        <f t="shared" si="7"/>
        <v>#DIV/0!</v>
      </c>
      <c r="Q21" s="96"/>
      <c r="R21" s="97" t="e">
        <f t="shared" si="8"/>
        <v>#DIV/0!</v>
      </c>
      <c r="S21" s="96"/>
      <c r="T21" s="97" t="e">
        <f t="shared" si="9"/>
        <v>#DIV/0!</v>
      </c>
      <c r="U21" s="96"/>
      <c r="V21" s="97" t="e">
        <f t="shared" si="10"/>
        <v>#DIV/0!</v>
      </c>
      <c r="W21" s="96"/>
      <c r="X21" s="97" t="e">
        <f t="shared" si="11"/>
        <v>#DIV/0!</v>
      </c>
      <c r="Y21" s="99">
        <f t="shared" si="12"/>
        <v>0</v>
      </c>
      <c r="Z21" s="97" t="e">
        <f t="shared" si="5"/>
        <v>#DIV/0!</v>
      </c>
      <c r="AA21" s="99">
        <f t="shared" si="5"/>
        <v>0</v>
      </c>
      <c r="AB21" s="97" t="e">
        <f t="shared" si="5"/>
        <v>#DIV/0!</v>
      </c>
      <c r="AC21" s="99">
        <f t="shared" si="5"/>
        <v>0</v>
      </c>
      <c r="AD21" s="97" t="e">
        <f t="shared" si="5"/>
        <v>#DIV/0!</v>
      </c>
      <c r="AE21" s="99">
        <f t="shared" si="5"/>
        <v>0</v>
      </c>
      <c r="AF21" s="97" t="e">
        <f t="shared" si="5"/>
        <v>#DIV/0!</v>
      </c>
      <c r="AG21" s="96"/>
      <c r="AH21" s="98" t="e">
        <f t="shared" si="6"/>
        <v>#DIV/0!</v>
      </c>
    </row>
    <row r="22" spans="1:34" x14ac:dyDescent="0.2">
      <c r="A22" s="138" t="s">
        <v>14</v>
      </c>
      <c r="B22" s="139"/>
      <c r="C22" s="84"/>
      <c r="D22" s="85">
        <f>SUM(D18:D21)</f>
        <v>0</v>
      </c>
      <c r="E22" s="86" t="e">
        <f t="shared" si="0"/>
        <v>#DIV/0!</v>
      </c>
      <c r="F22" s="87">
        <f>SUM(F18:F21)</f>
        <v>0</v>
      </c>
      <c r="G22" s="86" t="e">
        <f t="shared" si="1"/>
        <v>#DIV/0!</v>
      </c>
      <c r="H22" s="87">
        <f>SUM(H18:H21)</f>
        <v>0</v>
      </c>
      <c r="I22" s="86" t="e">
        <f t="shared" si="2"/>
        <v>#DIV/0!</v>
      </c>
      <c r="J22" s="87">
        <f>SUM(J18:J21)</f>
        <v>0</v>
      </c>
      <c r="K22" s="86" t="e">
        <f t="shared" si="3"/>
        <v>#DIV/0!</v>
      </c>
      <c r="L22" s="85">
        <f>SUM(L18:L21)</f>
        <v>0</v>
      </c>
      <c r="M22" s="86" t="e">
        <f t="shared" si="4"/>
        <v>#DIV/0!</v>
      </c>
      <c r="N22" s="88">
        <f>SUM(N18:N21)</f>
        <v>0</v>
      </c>
      <c r="O22" s="99">
        <f>SUM(O18:O21)</f>
        <v>0</v>
      </c>
      <c r="P22" s="100" t="e">
        <f t="shared" si="7"/>
        <v>#DIV/0!</v>
      </c>
      <c r="Q22" s="99">
        <f>SUM(Q18:Q21)</f>
        <v>0</v>
      </c>
      <c r="R22" s="100" t="e">
        <f t="shared" si="8"/>
        <v>#DIV/0!</v>
      </c>
      <c r="S22" s="99">
        <f>SUM(S18:S21)</f>
        <v>0</v>
      </c>
      <c r="T22" s="100" t="e">
        <f t="shared" si="9"/>
        <v>#DIV/0!</v>
      </c>
      <c r="U22" s="99">
        <f>SUM(U18:U21)</f>
        <v>0</v>
      </c>
      <c r="V22" s="100" t="e">
        <f t="shared" si="10"/>
        <v>#DIV/0!</v>
      </c>
      <c r="W22" s="99">
        <f>SUM(W18:W21)</f>
        <v>0</v>
      </c>
      <c r="X22" s="100" t="e">
        <f t="shared" si="11"/>
        <v>#DIV/0!</v>
      </c>
      <c r="Y22" s="99">
        <f>O22-D22</f>
        <v>0</v>
      </c>
      <c r="Z22" s="100" t="e">
        <f t="shared" si="5"/>
        <v>#DIV/0!</v>
      </c>
      <c r="AA22" s="99">
        <f>Q22-F22</f>
        <v>0</v>
      </c>
      <c r="AB22" s="100" t="e">
        <f t="shared" si="5"/>
        <v>#DIV/0!</v>
      </c>
      <c r="AC22" s="99">
        <f>S22-H22</f>
        <v>0</v>
      </c>
      <c r="AD22" s="100" t="e">
        <f t="shared" si="5"/>
        <v>#DIV/0!</v>
      </c>
      <c r="AE22" s="99">
        <f>U22-J22</f>
        <v>0</v>
      </c>
      <c r="AF22" s="100" t="e">
        <f t="shared" si="5"/>
        <v>#DIV/0!</v>
      </c>
      <c r="AG22" s="99">
        <f>W22-L22</f>
        <v>0</v>
      </c>
      <c r="AH22" s="101" t="e">
        <f t="shared" si="6"/>
        <v>#DIV/0!</v>
      </c>
    </row>
    <row r="23" spans="1:34" x14ac:dyDescent="0.2">
      <c r="A23" s="135"/>
      <c r="B23" s="76">
        <v>42377</v>
      </c>
      <c r="C23" s="77"/>
      <c r="D23" s="78"/>
      <c r="E23" s="79" t="e">
        <f t="shared" si="0"/>
        <v>#DIV/0!</v>
      </c>
      <c r="F23" s="78"/>
      <c r="G23" s="79" t="e">
        <f t="shared" si="1"/>
        <v>#DIV/0!</v>
      </c>
      <c r="H23" s="78"/>
      <c r="I23" s="79" t="e">
        <f t="shared" si="2"/>
        <v>#DIV/0!</v>
      </c>
      <c r="J23" s="78"/>
      <c r="K23" s="79" t="e">
        <f t="shared" si="3"/>
        <v>#DIV/0!</v>
      </c>
      <c r="L23" s="80"/>
      <c r="M23" s="79" t="e">
        <f t="shared" si="4"/>
        <v>#DIV/0!</v>
      </c>
      <c r="N23" s="81"/>
      <c r="O23" s="81"/>
      <c r="P23" s="82" t="e">
        <f t="shared" si="7"/>
        <v>#DIV/0!</v>
      </c>
      <c r="Q23" s="81"/>
      <c r="R23" s="82" t="e">
        <f t="shared" si="8"/>
        <v>#DIV/0!</v>
      </c>
      <c r="S23" s="81"/>
      <c r="T23" s="82" t="e">
        <f t="shared" si="9"/>
        <v>#DIV/0!</v>
      </c>
      <c r="U23" s="81"/>
      <c r="V23" s="82" t="e">
        <f t="shared" si="10"/>
        <v>#DIV/0!</v>
      </c>
      <c r="W23" s="81">
        <v>0</v>
      </c>
      <c r="X23" s="82" t="e">
        <f t="shared" si="11"/>
        <v>#DIV/0!</v>
      </c>
      <c r="Y23" s="88">
        <f t="shared" ref="Y23:Y25" si="13">O23-D23</f>
        <v>0</v>
      </c>
      <c r="Z23" s="82" t="e">
        <f t="shared" si="5"/>
        <v>#DIV/0!</v>
      </c>
      <c r="AA23" s="88">
        <f t="shared" si="5"/>
        <v>0</v>
      </c>
      <c r="AB23" s="82" t="e">
        <f t="shared" si="5"/>
        <v>#DIV/0!</v>
      </c>
      <c r="AC23" s="88">
        <f t="shared" si="5"/>
        <v>0</v>
      </c>
      <c r="AD23" s="82" t="e">
        <f t="shared" si="5"/>
        <v>#DIV/0!</v>
      </c>
      <c r="AE23" s="88">
        <f t="shared" si="5"/>
        <v>0</v>
      </c>
      <c r="AF23" s="82" t="e">
        <f t="shared" si="5"/>
        <v>#DIV/0!</v>
      </c>
      <c r="AG23" s="81"/>
      <c r="AH23" s="83" t="e">
        <f t="shared" si="6"/>
        <v>#DIV/0!</v>
      </c>
    </row>
    <row r="24" spans="1:34" x14ac:dyDescent="0.2">
      <c r="A24" s="136"/>
      <c r="B24" s="76">
        <v>42408</v>
      </c>
      <c r="C24" s="77"/>
      <c r="D24" s="78"/>
      <c r="E24" s="79" t="e">
        <f t="shared" si="0"/>
        <v>#DIV/0!</v>
      </c>
      <c r="F24" s="78"/>
      <c r="G24" s="79" t="e">
        <f t="shared" si="1"/>
        <v>#DIV/0!</v>
      </c>
      <c r="H24" s="78"/>
      <c r="I24" s="79" t="e">
        <f t="shared" si="2"/>
        <v>#DIV/0!</v>
      </c>
      <c r="J24" s="78"/>
      <c r="K24" s="79" t="e">
        <f t="shared" si="3"/>
        <v>#DIV/0!</v>
      </c>
      <c r="L24" s="80"/>
      <c r="M24" s="79" t="e">
        <f t="shared" si="4"/>
        <v>#DIV/0!</v>
      </c>
      <c r="N24" s="81"/>
      <c r="O24" s="81"/>
      <c r="P24" s="82" t="e">
        <f t="shared" si="7"/>
        <v>#DIV/0!</v>
      </c>
      <c r="Q24" s="81"/>
      <c r="R24" s="82" t="e">
        <f t="shared" si="8"/>
        <v>#DIV/0!</v>
      </c>
      <c r="S24" s="81"/>
      <c r="T24" s="82" t="e">
        <f t="shared" si="9"/>
        <v>#DIV/0!</v>
      </c>
      <c r="U24" s="81"/>
      <c r="V24" s="82" t="e">
        <f t="shared" si="10"/>
        <v>#DIV/0!</v>
      </c>
      <c r="W24" s="81">
        <v>0</v>
      </c>
      <c r="X24" s="82" t="e">
        <f t="shared" si="11"/>
        <v>#DIV/0!</v>
      </c>
      <c r="Y24" s="88">
        <f t="shared" si="13"/>
        <v>0</v>
      </c>
      <c r="Z24" s="82" t="e">
        <f t="shared" si="5"/>
        <v>#DIV/0!</v>
      </c>
      <c r="AA24" s="88">
        <f t="shared" si="5"/>
        <v>0</v>
      </c>
      <c r="AB24" s="82" t="e">
        <f t="shared" si="5"/>
        <v>#DIV/0!</v>
      </c>
      <c r="AC24" s="88">
        <f t="shared" si="5"/>
        <v>0</v>
      </c>
      <c r="AD24" s="82" t="e">
        <f t="shared" si="5"/>
        <v>#DIV/0!</v>
      </c>
      <c r="AE24" s="88">
        <f t="shared" si="5"/>
        <v>0</v>
      </c>
      <c r="AF24" s="82" t="e">
        <f t="shared" si="5"/>
        <v>#DIV/0!</v>
      </c>
      <c r="AG24" s="81"/>
      <c r="AH24" s="83" t="e">
        <f t="shared" si="6"/>
        <v>#DIV/0!</v>
      </c>
    </row>
    <row r="25" spans="1:34" s="91" customFormat="1" x14ac:dyDescent="0.2">
      <c r="A25" s="137"/>
      <c r="B25" s="76">
        <v>42437</v>
      </c>
      <c r="C25" s="77"/>
      <c r="D25" s="78"/>
      <c r="E25" s="79" t="e">
        <f t="shared" si="0"/>
        <v>#DIV/0!</v>
      </c>
      <c r="F25" s="78"/>
      <c r="G25" s="79" t="e">
        <f t="shared" si="1"/>
        <v>#DIV/0!</v>
      </c>
      <c r="H25" s="78"/>
      <c r="I25" s="79" t="e">
        <f t="shared" si="2"/>
        <v>#DIV/0!</v>
      </c>
      <c r="J25" s="78"/>
      <c r="K25" s="79" t="e">
        <f t="shared" si="3"/>
        <v>#DIV/0!</v>
      </c>
      <c r="L25" s="80"/>
      <c r="M25" s="79" t="e">
        <f t="shared" si="4"/>
        <v>#DIV/0!</v>
      </c>
      <c r="N25" s="81"/>
      <c r="O25" s="81"/>
      <c r="P25" s="82" t="e">
        <f t="shared" si="7"/>
        <v>#DIV/0!</v>
      </c>
      <c r="Q25" s="81"/>
      <c r="R25" s="82" t="e">
        <f t="shared" si="8"/>
        <v>#DIV/0!</v>
      </c>
      <c r="S25" s="81"/>
      <c r="T25" s="82" t="e">
        <f t="shared" si="9"/>
        <v>#DIV/0!</v>
      </c>
      <c r="U25" s="81"/>
      <c r="V25" s="82" t="e">
        <f t="shared" si="10"/>
        <v>#DIV/0!</v>
      </c>
      <c r="W25" s="81">
        <v>0</v>
      </c>
      <c r="X25" s="82" t="e">
        <f t="shared" si="11"/>
        <v>#DIV/0!</v>
      </c>
      <c r="Y25" s="88">
        <f t="shared" si="13"/>
        <v>0</v>
      </c>
      <c r="Z25" s="82" t="e">
        <f t="shared" si="5"/>
        <v>#DIV/0!</v>
      </c>
      <c r="AA25" s="88">
        <f t="shared" si="5"/>
        <v>0</v>
      </c>
      <c r="AB25" s="82" t="e">
        <f t="shared" si="5"/>
        <v>#DIV/0!</v>
      </c>
      <c r="AC25" s="88">
        <f t="shared" si="5"/>
        <v>0</v>
      </c>
      <c r="AD25" s="82" t="e">
        <f t="shared" si="5"/>
        <v>#DIV/0!</v>
      </c>
      <c r="AE25" s="88">
        <f t="shared" si="5"/>
        <v>0</v>
      </c>
      <c r="AF25" s="82" t="e">
        <f t="shared" si="5"/>
        <v>#DIV/0!</v>
      </c>
      <c r="AG25" s="81"/>
      <c r="AH25" s="83" t="e">
        <f t="shared" si="6"/>
        <v>#DIV/0!</v>
      </c>
    </row>
    <row r="26" spans="1:34" s="94" customFormat="1" x14ac:dyDescent="0.2">
      <c r="A26" s="138" t="s">
        <v>14</v>
      </c>
      <c r="B26" s="139"/>
      <c r="C26" s="84"/>
      <c r="D26" s="85">
        <f>SUM(D23:D25)</f>
        <v>0</v>
      </c>
      <c r="E26" s="86" t="e">
        <f t="shared" si="0"/>
        <v>#DIV/0!</v>
      </c>
      <c r="F26" s="87"/>
      <c r="G26" s="86" t="e">
        <f t="shared" si="1"/>
        <v>#DIV/0!</v>
      </c>
      <c r="H26" s="87">
        <f>SUM(H23:H25)</f>
        <v>0</v>
      </c>
      <c r="I26" s="86" t="e">
        <f t="shared" si="2"/>
        <v>#DIV/0!</v>
      </c>
      <c r="J26" s="87">
        <f>SUM(J23:J25)</f>
        <v>0</v>
      </c>
      <c r="K26" s="86" t="e">
        <f t="shared" si="3"/>
        <v>#DIV/0!</v>
      </c>
      <c r="L26" s="85"/>
      <c r="M26" s="86" t="e">
        <f t="shared" si="4"/>
        <v>#DIV/0!</v>
      </c>
      <c r="N26" s="88">
        <f>SUM(N23:N25)</f>
        <v>0</v>
      </c>
      <c r="O26" s="88">
        <f>SUM(O23:O25)</f>
        <v>0</v>
      </c>
      <c r="P26" s="89" t="e">
        <f t="shared" si="7"/>
        <v>#DIV/0!</v>
      </c>
      <c r="Q26" s="88">
        <f>SUM(Q23:Q25)</f>
        <v>0</v>
      </c>
      <c r="R26" s="89" t="e">
        <f t="shared" si="8"/>
        <v>#DIV/0!</v>
      </c>
      <c r="S26" s="88">
        <f>SUM(S23:S25)</f>
        <v>0</v>
      </c>
      <c r="T26" s="89" t="e">
        <f t="shared" si="9"/>
        <v>#DIV/0!</v>
      </c>
      <c r="U26" s="88"/>
      <c r="V26" s="89" t="e">
        <f t="shared" si="10"/>
        <v>#DIV/0!</v>
      </c>
      <c r="W26" s="88">
        <f>SUM(W23:W25)</f>
        <v>0</v>
      </c>
      <c r="X26" s="89" t="e">
        <f t="shared" si="11"/>
        <v>#DIV/0!</v>
      </c>
      <c r="Y26" s="88">
        <f>O26-D26</f>
        <v>0</v>
      </c>
      <c r="Z26" s="89" t="e">
        <f t="shared" si="5"/>
        <v>#DIV/0!</v>
      </c>
      <c r="AA26" s="88">
        <f>Q26-F26</f>
        <v>0</v>
      </c>
      <c r="AB26" s="89" t="e">
        <f t="shared" si="5"/>
        <v>#DIV/0!</v>
      </c>
      <c r="AC26" s="88">
        <f>S26-H26</f>
        <v>0</v>
      </c>
      <c r="AD26" s="89" t="e">
        <f t="shared" si="5"/>
        <v>#DIV/0!</v>
      </c>
      <c r="AE26" s="88">
        <f>U26-J26</f>
        <v>0</v>
      </c>
      <c r="AF26" s="89" t="e">
        <f t="shared" si="5"/>
        <v>#DIV/0!</v>
      </c>
      <c r="AG26" s="88">
        <f>W26-L26</f>
        <v>0</v>
      </c>
      <c r="AH26" s="90" t="e">
        <f t="shared" si="6"/>
        <v>#DIV/0!</v>
      </c>
    </row>
    <row r="27" spans="1:34" s="94" customFormat="1" x14ac:dyDescent="0.2">
      <c r="A27" s="95"/>
      <c r="B27" s="93">
        <v>42378</v>
      </c>
      <c r="C27" s="77"/>
      <c r="D27" s="78"/>
      <c r="E27" s="79" t="e">
        <f t="shared" si="0"/>
        <v>#DIV/0!</v>
      </c>
      <c r="F27" s="78"/>
      <c r="G27" s="79" t="e">
        <f t="shared" si="1"/>
        <v>#DIV/0!</v>
      </c>
      <c r="H27" s="78"/>
      <c r="I27" s="79" t="e">
        <f t="shared" si="2"/>
        <v>#DIV/0!</v>
      </c>
      <c r="J27" s="78"/>
      <c r="K27" s="79" t="e">
        <f t="shared" si="3"/>
        <v>#DIV/0!</v>
      </c>
      <c r="L27" s="80"/>
      <c r="M27" s="79" t="e">
        <f t="shared" si="4"/>
        <v>#DIV/0!</v>
      </c>
      <c r="N27" s="81"/>
      <c r="O27" s="96"/>
      <c r="P27" s="97" t="e">
        <f t="shared" si="7"/>
        <v>#DIV/0!</v>
      </c>
      <c r="Q27" s="96"/>
      <c r="R27" s="97" t="e">
        <f t="shared" si="8"/>
        <v>#DIV/0!</v>
      </c>
      <c r="S27" s="96"/>
      <c r="T27" s="97" t="e">
        <f t="shared" si="9"/>
        <v>#DIV/0!</v>
      </c>
      <c r="U27" s="96"/>
      <c r="V27" s="97" t="e">
        <f t="shared" si="10"/>
        <v>#DIV/0!</v>
      </c>
      <c r="W27" s="96">
        <v>0</v>
      </c>
      <c r="X27" s="97" t="e">
        <f t="shared" si="11"/>
        <v>#DIV/0!</v>
      </c>
      <c r="Y27" s="88">
        <f t="shared" ref="Y27:AF29" si="14">O27-D27</f>
        <v>0</v>
      </c>
      <c r="Z27" s="97" t="e">
        <f t="shared" si="5"/>
        <v>#DIV/0!</v>
      </c>
      <c r="AA27" s="88">
        <f t="shared" si="5"/>
        <v>0</v>
      </c>
      <c r="AB27" s="97" t="e">
        <f t="shared" si="5"/>
        <v>#DIV/0!</v>
      </c>
      <c r="AC27" s="88">
        <f t="shared" si="5"/>
        <v>0</v>
      </c>
      <c r="AD27" s="97" t="e">
        <f t="shared" si="5"/>
        <v>#DIV/0!</v>
      </c>
      <c r="AE27" s="88">
        <f t="shared" si="5"/>
        <v>0</v>
      </c>
      <c r="AF27" s="97" t="e">
        <f t="shared" si="5"/>
        <v>#DIV/0!</v>
      </c>
      <c r="AG27" s="96"/>
      <c r="AH27" s="98" t="e">
        <f t="shared" si="6"/>
        <v>#DIV/0!</v>
      </c>
    </row>
    <row r="28" spans="1:34" s="91" customFormat="1" x14ac:dyDescent="0.2">
      <c r="A28" s="95"/>
      <c r="B28" s="93">
        <v>42409</v>
      </c>
      <c r="C28" s="77"/>
      <c r="D28" s="78"/>
      <c r="E28" s="79" t="e">
        <f t="shared" si="0"/>
        <v>#DIV/0!</v>
      </c>
      <c r="F28" s="78"/>
      <c r="G28" s="79" t="e">
        <f t="shared" si="1"/>
        <v>#DIV/0!</v>
      </c>
      <c r="H28" s="78"/>
      <c r="I28" s="79" t="e">
        <f t="shared" si="2"/>
        <v>#DIV/0!</v>
      </c>
      <c r="J28" s="78"/>
      <c r="K28" s="79" t="e">
        <f t="shared" si="3"/>
        <v>#DIV/0!</v>
      </c>
      <c r="L28" s="80"/>
      <c r="M28" s="79" t="e">
        <f t="shared" si="4"/>
        <v>#DIV/0!</v>
      </c>
      <c r="N28" s="81"/>
      <c r="O28" s="96"/>
      <c r="P28" s="97" t="e">
        <f t="shared" si="7"/>
        <v>#DIV/0!</v>
      </c>
      <c r="Q28" s="96"/>
      <c r="R28" s="97" t="e">
        <f t="shared" si="8"/>
        <v>#DIV/0!</v>
      </c>
      <c r="S28" s="96"/>
      <c r="T28" s="97" t="e">
        <f t="shared" si="9"/>
        <v>#DIV/0!</v>
      </c>
      <c r="U28" s="96"/>
      <c r="V28" s="97" t="e">
        <f t="shared" si="10"/>
        <v>#DIV/0!</v>
      </c>
      <c r="W28" s="96">
        <v>0</v>
      </c>
      <c r="X28" s="97" t="e">
        <f t="shared" si="11"/>
        <v>#DIV/0!</v>
      </c>
      <c r="Y28" s="88">
        <f t="shared" si="14"/>
        <v>0</v>
      </c>
      <c r="Z28" s="97" t="e">
        <f t="shared" si="14"/>
        <v>#DIV/0!</v>
      </c>
      <c r="AA28" s="88">
        <f t="shared" si="14"/>
        <v>0</v>
      </c>
      <c r="AB28" s="97" t="e">
        <f t="shared" si="14"/>
        <v>#DIV/0!</v>
      </c>
      <c r="AC28" s="88">
        <f t="shared" si="14"/>
        <v>0</v>
      </c>
      <c r="AD28" s="97" t="e">
        <f t="shared" si="14"/>
        <v>#DIV/0!</v>
      </c>
      <c r="AE28" s="88">
        <f t="shared" si="14"/>
        <v>0</v>
      </c>
      <c r="AF28" s="97" t="e">
        <f t="shared" si="14"/>
        <v>#DIV/0!</v>
      </c>
      <c r="AG28" s="96"/>
      <c r="AH28" s="98" t="e">
        <f t="shared" si="6"/>
        <v>#DIV/0!</v>
      </c>
    </row>
    <row r="29" spans="1:34" x14ac:dyDescent="0.2">
      <c r="A29" s="138" t="s">
        <v>14</v>
      </c>
      <c r="B29" s="139"/>
      <c r="C29" s="84"/>
      <c r="D29" s="85">
        <f>SUM(D27:D28)</f>
        <v>0</v>
      </c>
      <c r="E29" s="86" t="e">
        <f t="shared" si="0"/>
        <v>#DIV/0!</v>
      </c>
      <c r="F29" s="87">
        <f>SUM(F27:F28)</f>
        <v>0</v>
      </c>
      <c r="G29" s="86" t="e">
        <f t="shared" si="1"/>
        <v>#DIV/0!</v>
      </c>
      <c r="H29" s="87">
        <f>SUM(H27:H28)</f>
        <v>0</v>
      </c>
      <c r="I29" s="86" t="e">
        <f t="shared" si="2"/>
        <v>#DIV/0!</v>
      </c>
      <c r="J29" s="87">
        <f>SUM(J27:J28)</f>
        <v>0</v>
      </c>
      <c r="K29" s="86" t="e">
        <f t="shared" si="3"/>
        <v>#DIV/0!</v>
      </c>
      <c r="L29" s="85">
        <f>SUM(L27:L28)</f>
        <v>0</v>
      </c>
      <c r="M29" s="86" t="e">
        <f t="shared" si="4"/>
        <v>#DIV/0!</v>
      </c>
      <c r="N29" s="88">
        <f>SUM(N27:N28)</f>
        <v>0</v>
      </c>
      <c r="O29" s="88">
        <f>SUM(O27:O28)</f>
        <v>0</v>
      </c>
      <c r="P29" s="89" t="e">
        <f t="shared" si="7"/>
        <v>#DIV/0!</v>
      </c>
      <c r="Q29" s="88">
        <f>SUM(Q27:Q28)</f>
        <v>0</v>
      </c>
      <c r="R29" s="89" t="e">
        <f t="shared" si="8"/>
        <v>#DIV/0!</v>
      </c>
      <c r="S29" s="88">
        <f>SUM(S27:S28)</f>
        <v>0</v>
      </c>
      <c r="T29" s="89" t="e">
        <f t="shared" si="9"/>
        <v>#DIV/0!</v>
      </c>
      <c r="U29" s="88">
        <f>SUM(U27:U28)</f>
        <v>0</v>
      </c>
      <c r="V29" s="89" t="e">
        <f t="shared" si="10"/>
        <v>#DIV/0!</v>
      </c>
      <c r="W29" s="88">
        <f>SUM(W27:W28)</f>
        <v>0</v>
      </c>
      <c r="X29" s="89" t="e">
        <f t="shared" si="11"/>
        <v>#DIV/0!</v>
      </c>
      <c r="Y29" s="88">
        <f>O29-D29</f>
        <v>0</v>
      </c>
      <c r="Z29" s="89" t="e">
        <f t="shared" si="14"/>
        <v>#DIV/0!</v>
      </c>
      <c r="AA29" s="88">
        <f>Q29-F29</f>
        <v>0</v>
      </c>
      <c r="AB29" s="89" t="e">
        <f t="shared" si="14"/>
        <v>#DIV/0!</v>
      </c>
      <c r="AC29" s="88">
        <f>S29-H29</f>
        <v>0</v>
      </c>
      <c r="AD29" s="89" t="e">
        <f t="shared" si="14"/>
        <v>#DIV/0!</v>
      </c>
      <c r="AE29" s="88">
        <f>U29-J29</f>
        <v>0</v>
      </c>
      <c r="AF29" s="89" t="e">
        <f t="shared" si="14"/>
        <v>#DIV/0!</v>
      </c>
      <c r="AG29" s="88">
        <f>W29-L29</f>
        <v>0</v>
      </c>
      <c r="AH29" s="90" t="e">
        <f t="shared" si="6"/>
        <v>#DIV/0!</v>
      </c>
    </row>
    <row r="31" spans="1:34" x14ac:dyDescent="0.2">
      <c r="A31" s="69" t="s">
        <v>35</v>
      </c>
    </row>
  </sheetData>
  <mergeCells count="37">
    <mergeCell ref="K6:AG6"/>
    <mergeCell ref="D9:M9"/>
    <mergeCell ref="N9:N11"/>
    <mergeCell ref="O9:X9"/>
    <mergeCell ref="Y9:AH9"/>
    <mergeCell ref="L10:M10"/>
    <mergeCell ref="AC10:AD10"/>
    <mergeCell ref="AE10:AF10"/>
    <mergeCell ref="AG10:AH10"/>
    <mergeCell ref="A1:K1"/>
    <mergeCell ref="A2:K2"/>
    <mergeCell ref="R1:AF1"/>
    <mergeCell ref="R2:AF2"/>
    <mergeCell ref="K4:AG4"/>
    <mergeCell ref="K5:AG5"/>
    <mergeCell ref="A9:A11"/>
    <mergeCell ref="B9:B11"/>
    <mergeCell ref="C9:C11"/>
    <mergeCell ref="D10:E10"/>
    <mergeCell ref="F10:G10"/>
    <mergeCell ref="S10:T10"/>
    <mergeCell ref="U10:V10"/>
    <mergeCell ref="W10:X10"/>
    <mergeCell ref="Y10:Z10"/>
    <mergeCell ref="AA10:AB10"/>
    <mergeCell ref="H10:I10"/>
    <mergeCell ref="J10:K10"/>
    <mergeCell ref="O10:P10"/>
    <mergeCell ref="Q10:R10"/>
    <mergeCell ref="A29:B29"/>
    <mergeCell ref="A12:A14"/>
    <mergeCell ref="A15:A16"/>
    <mergeCell ref="A17:B17"/>
    <mergeCell ref="A18:A19"/>
    <mergeCell ref="A22:B22"/>
    <mergeCell ref="A23:A25"/>
    <mergeCell ref="A26:B26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workbookViewId="0">
      <selection activeCell="K19" sqref="K19"/>
    </sheetView>
  </sheetViews>
  <sheetFormatPr defaultRowHeight="12.75" x14ac:dyDescent="0.2"/>
  <cols>
    <col min="1" max="1" width="6.85546875" style="69" customWidth="1"/>
    <col min="2" max="2" width="5.140625" style="69" customWidth="1"/>
    <col min="3" max="3" width="5.42578125" style="69" customWidth="1"/>
    <col min="4" max="4" width="4.42578125" style="69" customWidth="1"/>
    <col min="5" max="5" width="5.28515625" style="69" customWidth="1"/>
    <col min="6" max="6" width="3.28515625" style="69" customWidth="1"/>
    <col min="7" max="7" width="5.28515625" style="69" customWidth="1"/>
    <col min="8" max="8" width="4.28515625" style="69" customWidth="1"/>
    <col min="9" max="9" width="4.7109375" style="69" customWidth="1"/>
    <col min="10" max="10" width="3.42578125" style="69" customWidth="1"/>
    <col min="11" max="11" width="5.28515625" style="69" customWidth="1"/>
    <col min="12" max="12" width="3.140625" style="69" customWidth="1"/>
    <col min="13" max="13" width="4" style="69" customWidth="1"/>
    <col min="14" max="15" width="4.140625" style="69" customWidth="1"/>
    <col min="16" max="16" width="5.42578125" style="69" customWidth="1"/>
    <col min="17" max="17" width="3.140625" style="69" customWidth="1"/>
    <col min="18" max="18" width="5.28515625" style="69" customWidth="1"/>
    <col min="19" max="19" width="3.28515625" style="69" customWidth="1"/>
    <col min="20" max="20" width="4.7109375" style="69" customWidth="1"/>
    <col min="21" max="21" width="3.7109375" style="69" customWidth="1"/>
    <col min="22" max="22" width="5" style="69" customWidth="1"/>
    <col min="23" max="23" width="3.140625" style="69" customWidth="1"/>
    <col min="24" max="24" width="4.28515625" style="69" customWidth="1"/>
    <col min="25" max="25" width="3.7109375" style="69" customWidth="1"/>
    <col min="26" max="26" width="5.42578125" style="69" customWidth="1"/>
    <col min="27" max="27" width="3.7109375" style="69" customWidth="1"/>
    <col min="28" max="28" width="5.28515625" style="69" customWidth="1"/>
    <col min="29" max="29" width="5.140625" style="69" customWidth="1"/>
    <col min="30" max="30" width="5.28515625" style="69" customWidth="1"/>
    <col min="31" max="31" width="3" style="69" customWidth="1"/>
    <col min="32" max="32" width="5.5703125" style="69" customWidth="1"/>
    <col min="33" max="33" width="3.28515625" style="69" customWidth="1"/>
    <col min="34" max="34" width="4.140625" style="69" customWidth="1"/>
    <col min="35" max="16384" width="9.140625" style="69"/>
  </cols>
  <sheetData>
    <row r="1" spans="1:36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R1" s="140" t="s">
        <v>2</v>
      </c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70"/>
    </row>
    <row r="2" spans="1:36" x14ac:dyDescent="0.2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R2" s="140" t="s">
        <v>3</v>
      </c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70"/>
    </row>
    <row r="3" spans="1:36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36" x14ac:dyDescent="0.2">
      <c r="A4" s="71"/>
      <c r="B4" s="71"/>
      <c r="C4" s="71"/>
      <c r="K4" s="140" t="s">
        <v>4</v>
      </c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</row>
    <row r="5" spans="1:36" x14ac:dyDescent="0.2">
      <c r="A5" s="71"/>
      <c r="B5" s="71"/>
      <c r="C5" s="71"/>
      <c r="K5" s="140" t="s">
        <v>37</v>
      </c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J5" s="70"/>
    </row>
    <row r="6" spans="1:36" x14ac:dyDescent="0.2">
      <c r="A6" s="71"/>
      <c r="B6" s="71"/>
      <c r="C6" s="71"/>
      <c r="K6" s="140" t="s">
        <v>36</v>
      </c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</row>
    <row r="7" spans="1:36" s="102" customFormat="1" x14ac:dyDescent="0.2">
      <c r="A7" s="102" t="s">
        <v>26</v>
      </c>
    </row>
    <row r="8" spans="1:36" ht="13.5" thickBot="1" x14ac:dyDescent="0.25">
      <c r="A8" s="72"/>
      <c r="B8" s="72"/>
      <c r="C8" s="72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1:36" ht="57" customHeight="1" thickTop="1" x14ac:dyDescent="0.2">
      <c r="A9" s="141" t="s">
        <v>32</v>
      </c>
      <c r="B9" s="144" t="s">
        <v>5</v>
      </c>
      <c r="C9" s="147" t="s">
        <v>12</v>
      </c>
      <c r="D9" s="151" t="s">
        <v>27</v>
      </c>
      <c r="E9" s="151"/>
      <c r="F9" s="151"/>
      <c r="G9" s="151"/>
      <c r="H9" s="151"/>
      <c r="I9" s="151"/>
      <c r="J9" s="151"/>
      <c r="K9" s="151"/>
      <c r="L9" s="151"/>
      <c r="M9" s="151"/>
      <c r="N9" s="147" t="s">
        <v>12</v>
      </c>
      <c r="O9" s="151" t="s">
        <v>38</v>
      </c>
      <c r="P9" s="151"/>
      <c r="Q9" s="151"/>
      <c r="R9" s="151"/>
      <c r="S9" s="151"/>
      <c r="T9" s="151"/>
      <c r="U9" s="151"/>
      <c r="V9" s="151"/>
      <c r="W9" s="151"/>
      <c r="X9" s="151"/>
      <c r="Y9" s="151" t="s">
        <v>13</v>
      </c>
      <c r="Z9" s="151"/>
      <c r="AA9" s="151"/>
      <c r="AB9" s="151"/>
      <c r="AC9" s="151"/>
      <c r="AD9" s="151"/>
      <c r="AE9" s="151"/>
      <c r="AF9" s="151"/>
      <c r="AG9" s="151"/>
      <c r="AH9" s="152"/>
    </row>
    <row r="10" spans="1:36" x14ac:dyDescent="0.2">
      <c r="A10" s="142"/>
      <c r="B10" s="145"/>
      <c r="C10" s="148"/>
      <c r="D10" s="133" t="s">
        <v>6</v>
      </c>
      <c r="E10" s="134"/>
      <c r="F10" s="133" t="s">
        <v>8</v>
      </c>
      <c r="G10" s="134"/>
      <c r="H10" s="133" t="s">
        <v>9</v>
      </c>
      <c r="I10" s="134"/>
      <c r="J10" s="133" t="s">
        <v>10</v>
      </c>
      <c r="K10" s="134"/>
      <c r="L10" s="133" t="s">
        <v>11</v>
      </c>
      <c r="M10" s="134"/>
      <c r="N10" s="148"/>
      <c r="O10" s="133" t="s">
        <v>6</v>
      </c>
      <c r="P10" s="134"/>
      <c r="Q10" s="133" t="s">
        <v>8</v>
      </c>
      <c r="R10" s="134"/>
      <c r="S10" s="133" t="s">
        <v>9</v>
      </c>
      <c r="T10" s="134"/>
      <c r="U10" s="133" t="s">
        <v>10</v>
      </c>
      <c r="V10" s="134"/>
      <c r="W10" s="133" t="s">
        <v>11</v>
      </c>
      <c r="X10" s="134"/>
      <c r="Y10" s="133" t="s">
        <v>6</v>
      </c>
      <c r="Z10" s="134"/>
      <c r="AA10" s="133" t="s">
        <v>8</v>
      </c>
      <c r="AB10" s="134"/>
      <c r="AC10" s="133" t="s">
        <v>9</v>
      </c>
      <c r="AD10" s="134"/>
      <c r="AE10" s="133" t="s">
        <v>10</v>
      </c>
      <c r="AF10" s="134"/>
      <c r="AG10" s="133" t="s">
        <v>11</v>
      </c>
      <c r="AH10" s="153"/>
    </row>
    <row r="11" spans="1:36" ht="25.5" x14ac:dyDescent="0.2">
      <c r="A11" s="143"/>
      <c r="B11" s="146"/>
      <c r="C11" s="149"/>
      <c r="D11" s="73" t="s">
        <v>7</v>
      </c>
      <c r="E11" s="74" t="s">
        <v>15</v>
      </c>
      <c r="F11" s="73" t="s">
        <v>7</v>
      </c>
      <c r="G11" s="74" t="s">
        <v>15</v>
      </c>
      <c r="H11" s="73" t="s">
        <v>7</v>
      </c>
      <c r="I11" s="74" t="s">
        <v>15</v>
      </c>
      <c r="J11" s="73" t="s">
        <v>7</v>
      </c>
      <c r="K11" s="74" t="s">
        <v>15</v>
      </c>
      <c r="L11" s="73" t="s">
        <v>7</v>
      </c>
      <c r="M11" s="74" t="s">
        <v>15</v>
      </c>
      <c r="N11" s="149"/>
      <c r="O11" s="73" t="s">
        <v>7</v>
      </c>
      <c r="P11" s="74" t="s">
        <v>15</v>
      </c>
      <c r="Q11" s="73" t="s">
        <v>7</v>
      </c>
      <c r="R11" s="74" t="s">
        <v>15</v>
      </c>
      <c r="S11" s="73" t="s">
        <v>7</v>
      </c>
      <c r="T11" s="74" t="s">
        <v>15</v>
      </c>
      <c r="U11" s="73" t="s">
        <v>7</v>
      </c>
      <c r="V11" s="74" t="s">
        <v>15</v>
      </c>
      <c r="W11" s="73" t="s">
        <v>7</v>
      </c>
      <c r="X11" s="74" t="s">
        <v>15</v>
      </c>
      <c r="Y11" s="73" t="s">
        <v>7</v>
      </c>
      <c r="Z11" s="74" t="s">
        <v>15</v>
      </c>
      <c r="AA11" s="73" t="s">
        <v>7</v>
      </c>
      <c r="AB11" s="74" t="s">
        <v>15</v>
      </c>
      <c r="AC11" s="73" t="s">
        <v>7</v>
      </c>
      <c r="AD11" s="74" t="s">
        <v>15</v>
      </c>
      <c r="AE11" s="73" t="s">
        <v>7</v>
      </c>
      <c r="AF11" s="74" t="s">
        <v>15</v>
      </c>
      <c r="AG11" s="73" t="s">
        <v>7</v>
      </c>
      <c r="AH11" s="75" t="s">
        <v>15</v>
      </c>
    </row>
    <row r="12" spans="1:36" ht="16.5" customHeight="1" x14ac:dyDescent="0.2">
      <c r="A12" s="135"/>
      <c r="B12" s="76">
        <v>42375</v>
      </c>
      <c r="C12" s="77"/>
      <c r="D12" s="78"/>
      <c r="E12" s="79" t="e">
        <f t="shared" ref="E12:E29" si="0">D12/C12%</f>
        <v>#DIV/0!</v>
      </c>
      <c r="F12" s="78"/>
      <c r="G12" s="79" t="e">
        <f t="shared" ref="G12:G29" si="1">F12/C12%</f>
        <v>#DIV/0!</v>
      </c>
      <c r="H12" s="78"/>
      <c r="I12" s="79" t="e">
        <f t="shared" ref="I12:I29" si="2">H12/C12%</f>
        <v>#DIV/0!</v>
      </c>
      <c r="J12" s="78"/>
      <c r="K12" s="79" t="e">
        <f t="shared" ref="K12:K29" si="3">J12/C12%</f>
        <v>#DIV/0!</v>
      </c>
      <c r="L12" s="80"/>
      <c r="M12" s="79" t="e">
        <f t="shared" ref="M12:M29" si="4">L12/C12%</f>
        <v>#DIV/0!</v>
      </c>
      <c r="N12" s="81"/>
      <c r="O12" s="81"/>
      <c r="P12" s="82" t="e">
        <f>O12/N12%</f>
        <v>#DIV/0!</v>
      </c>
      <c r="Q12" s="81"/>
      <c r="R12" s="82" t="e">
        <f>Q12/N12%</f>
        <v>#DIV/0!</v>
      </c>
      <c r="S12" s="81"/>
      <c r="T12" s="82" t="e">
        <f>S12/N12%</f>
        <v>#DIV/0!</v>
      </c>
      <c r="U12" s="81"/>
      <c r="V12" s="82" t="e">
        <f>U12/N12%</f>
        <v>#DIV/0!</v>
      </c>
      <c r="W12" s="81"/>
      <c r="X12" s="82" t="e">
        <f>W12/N12%</f>
        <v>#DIV/0!</v>
      </c>
      <c r="Y12" s="88">
        <f t="shared" ref="Y12:Y16" si="5">O12-D12</f>
        <v>0</v>
      </c>
      <c r="Z12" s="82" t="e">
        <f t="shared" ref="Z12:Z29" si="6">P12-E12</f>
        <v>#DIV/0!</v>
      </c>
      <c r="AA12" s="88">
        <f t="shared" ref="AA12:AA16" si="7">Q12-F12</f>
        <v>0</v>
      </c>
      <c r="AB12" s="82" t="e">
        <f t="shared" ref="AB12:AB29" si="8">R12-G12</f>
        <v>#DIV/0!</v>
      </c>
      <c r="AC12" s="88">
        <f t="shared" ref="AC12:AC16" si="9">S12-H12</f>
        <v>0</v>
      </c>
      <c r="AD12" s="82" t="e">
        <f t="shared" ref="AD12:AD29" si="10">T12-I12</f>
        <v>#DIV/0!</v>
      </c>
      <c r="AE12" s="88">
        <f t="shared" ref="AE12:AE16" si="11">U12-J12</f>
        <v>0</v>
      </c>
      <c r="AF12" s="82" t="e">
        <f t="shared" ref="AF12:AF29" si="12">V12-K12</f>
        <v>#DIV/0!</v>
      </c>
      <c r="AG12" s="81"/>
      <c r="AH12" s="83" t="e">
        <f t="shared" ref="AH12:AH29" si="13">X12-M12</f>
        <v>#DIV/0!</v>
      </c>
    </row>
    <row r="13" spans="1:36" ht="16.5" customHeight="1" x14ac:dyDescent="0.2">
      <c r="A13" s="136"/>
      <c r="B13" s="76">
        <v>42406</v>
      </c>
      <c r="C13" s="77"/>
      <c r="D13" s="78"/>
      <c r="E13" s="79" t="e">
        <f t="shared" si="0"/>
        <v>#DIV/0!</v>
      </c>
      <c r="F13" s="78"/>
      <c r="G13" s="79" t="e">
        <f t="shared" si="1"/>
        <v>#DIV/0!</v>
      </c>
      <c r="H13" s="78"/>
      <c r="I13" s="79" t="e">
        <f t="shared" si="2"/>
        <v>#DIV/0!</v>
      </c>
      <c r="J13" s="78"/>
      <c r="K13" s="79" t="e">
        <f t="shared" si="3"/>
        <v>#DIV/0!</v>
      </c>
      <c r="L13" s="80"/>
      <c r="M13" s="79" t="e">
        <f t="shared" si="4"/>
        <v>#DIV/0!</v>
      </c>
      <c r="N13" s="81"/>
      <c r="O13" s="81"/>
      <c r="P13" s="82" t="e">
        <f t="shared" ref="P13:P29" si="14">O13/N13%</f>
        <v>#DIV/0!</v>
      </c>
      <c r="Q13" s="81"/>
      <c r="R13" s="82" t="e">
        <f t="shared" ref="R13:R29" si="15">Q13/N13%</f>
        <v>#DIV/0!</v>
      </c>
      <c r="S13" s="81"/>
      <c r="T13" s="82" t="e">
        <f t="shared" ref="T13:T29" si="16">S13/N13%</f>
        <v>#DIV/0!</v>
      </c>
      <c r="U13" s="81"/>
      <c r="V13" s="82" t="e">
        <f t="shared" ref="V13:V29" si="17">U13/N13%</f>
        <v>#DIV/0!</v>
      </c>
      <c r="W13" s="81"/>
      <c r="X13" s="82" t="e">
        <f t="shared" ref="X13:X29" si="18">W13/N13%</f>
        <v>#DIV/0!</v>
      </c>
      <c r="Y13" s="88">
        <f t="shared" si="5"/>
        <v>0</v>
      </c>
      <c r="Z13" s="82" t="e">
        <f t="shared" si="6"/>
        <v>#DIV/0!</v>
      </c>
      <c r="AA13" s="88">
        <f t="shared" si="7"/>
        <v>0</v>
      </c>
      <c r="AB13" s="82" t="e">
        <f t="shared" si="8"/>
        <v>#DIV/0!</v>
      </c>
      <c r="AC13" s="88">
        <f t="shared" si="9"/>
        <v>0</v>
      </c>
      <c r="AD13" s="82" t="e">
        <f t="shared" si="10"/>
        <v>#DIV/0!</v>
      </c>
      <c r="AE13" s="88">
        <f t="shared" si="11"/>
        <v>0</v>
      </c>
      <c r="AF13" s="82" t="e">
        <f t="shared" si="12"/>
        <v>#DIV/0!</v>
      </c>
      <c r="AG13" s="81"/>
      <c r="AH13" s="83" t="e">
        <f t="shared" si="13"/>
        <v>#DIV/0!</v>
      </c>
    </row>
    <row r="14" spans="1:36" ht="16.5" customHeight="1" x14ac:dyDescent="0.2">
      <c r="A14" s="137"/>
      <c r="B14" s="76">
        <v>42435</v>
      </c>
      <c r="C14" s="77"/>
      <c r="D14" s="78"/>
      <c r="E14" s="79" t="e">
        <f t="shared" si="0"/>
        <v>#DIV/0!</v>
      </c>
      <c r="F14" s="78"/>
      <c r="G14" s="79" t="e">
        <f t="shared" si="1"/>
        <v>#DIV/0!</v>
      </c>
      <c r="H14" s="78"/>
      <c r="I14" s="79" t="e">
        <f t="shared" si="2"/>
        <v>#DIV/0!</v>
      </c>
      <c r="J14" s="78"/>
      <c r="K14" s="79" t="e">
        <f t="shared" si="3"/>
        <v>#DIV/0!</v>
      </c>
      <c r="L14" s="80"/>
      <c r="M14" s="79" t="e">
        <f t="shared" si="4"/>
        <v>#DIV/0!</v>
      </c>
      <c r="N14" s="81"/>
      <c r="O14" s="81"/>
      <c r="P14" s="82" t="e">
        <f t="shared" si="14"/>
        <v>#DIV/0!</v>
      </c>
      <c r="Q14" s="81"/>
      <c r="R14" s="82" t="e">
        <f t="shared" si="15"/>
        <v>#DIV/0!</v>
      </c>
      <c r="S14" s="81"/>
      <c r="T14" s="82" t="e">
        <f t="shared" si="16"/>
        <v>#DIV/0!</v>
      </c>
      <c r="U14" s="81"/>
      <c r="V14" s="82" t="e">
        <f t="shared" si="17"/>
        <v>#DIV/0!</v>
      </c>
      <c r="W14" s="81"/>
      <c r="X14" s="82" t="e">
        <f t="shared" si="18"/>
        <v>#DIV/0!</v>
      </c>
      <c r="Y14" s="88">
        <f t="shared" si="5"/>
        <v>0</v>
      </c>
      <c r="Z14" s="82" t="e">
        <f t="shared" si="6"/>
        <v>#DIV/0!</v>
      </c>
      <c r="AA14" s="88">
        <f t="shared" si="7"/>
        <v>0</v>
      </c>
      <c r="AB14" s="82" t="e">
        <f t="shared" si="8"/>
        <v>#DIV/0!</v>
      </c>
      <c r="AC14" s="88">
        <f t="shared" si="9"/>
        <v>0</v>
      </c>
      <c r="AD14" s="82" t="e">
        <f t="shared" si="10"/>
        <v>#DIV/0!</v>
      </c>
      <c r="AE14" s="88">
        <f t="shared" si="11"/>
        <v>0</v>
      </c>
      <c r="AF14" s="82" t="e">
        <f t="shared" si="12"/>
        <v>#DIV/0!</v>
      </c>
      <c r="AG14" s="81"/>
      <c r="AH14" s="83" t="e">
        <f t="shared" si="13"/>
        <v>#DIV/0!</v>
      </c>
    </row>
    <row r="15" spans="1:36" ht="16.5" customHeight="1" x14ac:dyDescent="0.2">
      <c r="A15" s="135"/>
      <c r="B15" s="76">
        <v>42466</v>
      </c>
      <c r="C15" s="77"/>
      <c r="D15" s="78"/>
      <c r="E15" s="79" t="e">
        <f t="shared" si="0"/>
        <v>#DIV/0!</v>
      </c>
      <c r="F15" s="78"/>
      <c r="G15" s="79" t="e">
        <f t="shared" si="1"/>
        <v>#DIV/0!</v>
      </c>
      <c r="H15" s="78"/>
      <c r="I15" s="79" t="e">
        <f t="shared" si="2"/>
        <v>#DIV/0!</v>
      </c>
      <c r="J15" s="78"/>
      <c r="K15" s="79" t="e">
        <f t="shared" si="3"/>
        <v>#DIV/0!</v>
      </c>
      <c r="L15" s="80"/>
      <c r="M15" s="79" t="e">
        <f t="shared" si="4"/>
        <v>#DIV/0!</v>
      </c>
      <c r="N15" s="81"/>
      <c r="O15" s="81"/>
      <c r="P15" s="82" t="e">
        <f t="shared" si="14"/>
        <v>#DIV/0!</v>
      </c>
      <c r="Q15" s="81"/>
      <c r="R15" s="82" t="e">
        <f t="shared" si="15"/>
        <v>#DIV/0!</v>
      </c>
      <c r="S15" s="81"/>
      <c r="T15" s="82" t="e">
        <f t="shared" si="16"/>
        <v>#DIV/0!</v>
      </c>
      <c r="U15" s="81"/>
      <c r="V15" s="82" t="e">
        <f t="shared" si="17"/>
        <v>#DIV/0!</v>
      </c>
      <c r="W15" s="81"/>
      <c r="X15" s="82" t="e">
        <f t="shared" si="18"/>
        <v>#DIV/0!</v>
      </c>
      <c r="Y15" s="88">
        <f t="shared" si="5"/>
        <v>0</v>
      </c>
      <c r="Z15" s="82" t="e">
        <f t="shared" si="6"/>
        <v>#DIV/0!</v>
      </c>
      <c r="AA15" s="88">
        <f t="shared" si="7"/>
        <v>0</v>
      </c>
      <c r="AB15" s="82" t="e">
        <f t="shared" si="8"/>
        <v>#DIV/0!</v>
      </c>
      <c r="AC15" s="88">
        <f t="shared" si="9"/>
        <v>0</v>
      </c>
      <c r="AD15" s="82" t="e">
        <f t="shared" si="10"/>
        <v>#DIV/0!</v>
      </c>
      <c r="AE15" s="88">
        <f t="shared" si="11"/>
        <v>0</v>
      </c>
      <c r="AF15" s="82" t="e">
        <f t="shared" si="12"/>
        <v>#DIV/0!</v>
      </c>
      <c r="AG15" s="81"/>
      <c r="AH15" s="83" t="e">
        <f t="shared" si="13"/>
        <v>#DIV/0!</v>
      </c>
    </row>
    <row r="16" spans="1:36" ht="16.5" customHeight="1" x14ac:dyDescent="0.2">
      <c r="A16" s="137"/>
      <c r="B16" s="76">
        <v>42496</v>
      </c>
      <c r="C16" s="77"/>
      <c r="D16" s="78"/>
      <c r="E16" s="79" t="e">
        <f t="shared" si="0"/>
        <v>#DIV/0!</v>
      </c>
      <c r="F16" s="78"/>
      <c r="G16" s="79" t="e">
        <f t="shared" si="1"/>
        <v>#DIV/0!</v>
      </c>
      <c r="H16" s="78"/>
      <c r="I16" s="79" t="e">
        <f t="shared" si="2"/>
        <v>#DIV/0!</v>
      </c>
      <c r="J16" s="78"/>
      <c r="K16" s="79" t="e">
        <f t="shared" si="3"/>
        <v>#DIV/0!</v>
      </c>
      <c r="L16" s="80"/>
      <c r="M16" s="79" t="e">
        <f t="shared" si="4"/>
        <v>#DIV/0!</v>
      </c>
      <c r="N16" s="81"/>
      <c r="O16" s="81"/>
      <c r="P16" s="82" t="e">
        <f t="shared" si="14"/>
        <v>#DIV/0!</v>
      </c>
      <c r="Q16" s="81"/>
      <c r="R16" s="82" t="e">
        <f t="shared" si="15"/>
        <v>#DIV/0!</v>
      </c>
      <c r="S16" s="81"/>
      <c r="T16" s="82" t="e">
        <f t="shared" si="16"/>
        <v>#DIV/0!</v>
      </c>
      <c r="U16" s="81"/>
      <c r="V16" s="82" t="e">
        <f t="shared" si="17"/>
        <v>#DIV/0!</v>
      </c>
      <c r="W16" s="81"/>
      <c r="X16" s="82" t="e">
        <f t="shared" si="18"/>
        <v>#DIV/0!</v>
      </c>
      <c r="Y16" s="88">
        <f t="shared" si="5"/>
        <v>0</v>
      </c>
      <c r="Z16" s="82" t="e">
        <f t="shared" si="6"/>
        <v>#DIV/0!</v>
      </c>
      <c r="AA16" s="88">
        <f t="shared" si="7"/>
        <v>0</v>
      </c>
      <c r="AB16" s="82" t="e">
        <f t="shared" si="8"/>
        <v>#DIV/0!</v>
      </c>
      <c r="AC16" s="88">
        <f t="shared" si="9"/>
        <v>0</v>
      </c>
      <c r="AD16" s="82" t="e">
        <f t="shared" si="10"/>
        <v>#DIV/0!</v>
      </c>
      <c r="AE16" s="88">
        <f t="shared" si="11"/>
        <v>0</v>
      </c>
      <c r="AF16" s="82" t="e">
        <f t="shared" si="12"/>
        <v>#DIV/0!</v>
      </c>
      <c r="AG16" s="81"/>
      <c r="AH16" s="83" t="e">
        <f t="shared" si="13"/>
        <v>#DIV/0!</v>
      </c>
    </row>
    <row r="17" spans="1:34" s="91" customFormat="1" x14ac:dyDescent="0.2">
      <c r="A17" s="138" t="s">
        <v>14</v>
      </c>
      <c r="B17" s="139"/>
      <c r="C17" s="84"/>
      <c r="D17" s="85">
        <f>SUM(D12:D16)</f>
        <v>0</v>
      </c>
      <c r="E17" s="86" t="e">
        <f t="shared" si="0"/>
        <v>#DIV/0!</v>
      </c>
      <c r="F17" s="87">
        <f>SUM(F12:F16)</f>
        <v>0</v>
      </c>
      <c r="G17" s="86" t="e">
        <f t="shared" si="1"/>
        <v>#DIV/0!</v>
      </c>
      <c r="H17" s="87">
        <f>SUM(H12:H16)</f>
        <v>0</v>
      </c>
      <c r="I17" s="86" t="e">
        <f t="shared" si="2"/>
        <v>#DIV/0!</v>
      </c>
      <c r="J17" s="87">
        <f>SUM(J12:J16)</f>
        <v>0</v>
      </c>
      <c r="K17" s="86" t="e">
        <f t="shared" si="3"/>
        <v>#DIV/0!</v>
      </c>
      <c r="L17" s="87">
        <f>SUM(L12:L16)</f>
        <v>0</v>
      </c>
      <c r="M17" s="86" t="e">
        <f t="shared" si="4"/>
        <v>#DIV/0!</v>
      </c>
      <c r="N17" s="88">
        <f>SUM(N12:N16)</f>
        <v>0</v>
      </c>
      <c r="O17" s="88">
        <f>SUM(O12:O16)</f>
        <v>0</v>
      </c>
      <c r="P17" s="89" t="e">
        <f t="shared" si="14"/>
        <v>#DIV/0!</v>
      </c>
      <c r="Q17" s="88">
        <f>SUM(Q12:Q16)</f>
        <v>0</v>
      </c>
      <c r="R17" s="89" t="e">
        <f t="shared" si="15"/>
        <v>#DIV/0!</v>
      </c>
      <c r="S17" s="88">
        <f>SUM(S12:S16)</f>
        <v>0</v>
      </c>
      <c r="T17" s="89" t="e">
        <f t="shared" si="16"/>
        <v>#DIV/0!</v>
      </c>
      <c r="U17" s="88">
        <f>SUM(U12:U16)</f>
        <v>0</v>
      </c>
      <c r="V17" s="89" t="e">
        <f t="shared" si="17"/>
        <v>#DIV/0!</v>
      </c>
      <c r="W17" s="88">
        <f>SUM(W12:W16)</f>
        <v>0</v>
      </c>
      <c r="X17" s="89" t="e">
        <f t="shared" si="18"/>
        <v>#DIV/0!</v>
      </c>
      <c r="Y17" s="88">
        <f>O17-D17</f>
        <v>0</v>
      </c>
      <c r="Z17" s="89" t="e">
        <f t="shared" si="6"/>
        <v>#DIV/0!</v>
      </c>
      <c r="AA17" s="88">
        <f>Q17-F17</f>
        <v>0</v>
      </c>
      <c r="AB17" s="89" t="e">
        <f t="shared" si="8"/>
        <v>#DIV/0!</v>
      </c>
      <c r="AC17" s="88">
        <f>S17-H17</f>
        <v>0</v>
      </c>
      <c r="AD17" s="89" t="e">
        <f t="shared" si="10"/>
        <v>#DIV/0!</v>
      </c>
      <c r="AE17" s="88">
        <f>U17-J17</f>
        <v>0</v>
      </c>
      <c r="AF17" s="89" t="e">
        <f t="shared" si="12"/>
        <v>#DIV/0!</v>
      </c>
      <c r="AG17" s="88">
        <f>W17-L17</f>
        <v>0</v>
      </c>
      <c r="AH17" s="90" t="e">
        <f t="shared" si="13"/>
        <v>#DIV/0!</v>
      </c>
    </row>
    <row r="18" spans="1:34" x14ac:dyDescent="0.2">
      <c r="A18" s="135"/>
      <c r="B18" s="76">
        <v>42376</v>
      </c>
      <c r="C18" s="77"/>
      <c r="D18" s="78"/>
      <c r="E18" s="79" t="e">
        <f t="shared" si="0"/>
        <v>#DIV/0!</v>
      </c>
      <c r="F18" s="78"/>
      <c r="G18" s="79" t="e">
        <f t="shared" si="1"/>
        <v>#DIV/0!</v>
      </c>
      <c r="H18" s="78"/>
      <c r="I18" s="79" t="e">
        <f t="shared" si="2"/>
        <v>#DIV/0!</v>
      </c>
      <c r="J18" s="78"/>
      <c r="K18" s="79" t="e">
        <f t="shared" si="3"/>
        <v>#DIV/0!</v>
      </c>
      <c r="L18" s="80"/>
      <c r="M18" s="79" t="e">
        <f t="shared" si="4"/>
        <v>#DIV/0!</v>
      </c>
      <c r="N18" s="81"/>
      <c r="O18" s="81"/>
      <c r="P18" s="82" t="e">
        <f t="shared" si="14"/>
        <v>#DIV/0!</v>
      </c>
      <c r="Q18" s="81"/>
      <c r="R18" s="82" t="e">
        <f t="shared" si="15"/>
        <v>#DIV/0!</v>
      </c>
      <c r="S18" s="81"/>
      <c r="T18" s="82" t="e">
        <f t="shared" si="16"/>
        <v>#DIV/0!</v>
      </c>
      <c r="U18" s="81"/>
      <c r="V18" s="82" t="e">
        <f t="shared" si="17"/>
        <v>#DIV/0!</v>
      </c>
      <c r="W18" s="81"/>
      <c r="X18" s="82" t="e">
        <f t="shared" si="18"/>
        <v>#DIV/0!</v>
      </c>
      <c r="Y18" s="99">
        <f t="shared" ref="Y18:Y21" si="19">O18-D18</f>
        <v>0</v>
      </c>
      <c r="Z18" s="82" t="e">
        <f t="shared" si="6"/>
        <v>#DIV/0!</v>
      </c>
      <c r="AA18" s="99">
        <f t="shared" ref="AA18:AA21" si="20">Q18-F18</f>
        <v>0</v>
      </c>
      <c r="AB18" s="82" t="e">
        <f t="shared" si="8"/>
        <v>#DIV/0!</v>
      </c>
      <c r="AC18" s="99">
        <f t="shared" ref="AC18:AC21" si="21">S18-H18</f>
        <v>0</v>
      </c>
      <c r="AD18" s="82" t="e">
        <f t="shared" si="10"/>
        <v>#DIV/0!</v>
      </c>
      <c r="AE18" s="99">
        <f t="shared" ref="AE18:AE21" si="22">U18-J18</f>
        <v>0</v>
      </c>
      <c r="AF18" s="82" t="e">
        <f t="shared" si="12"/>
        <v>#DIV/0!</v>
      </c>
      <c r="AG18" s="81"/>
      <c r="AH18" s="83" t="e">
        <f t="shared" si="13"/>
        <v>#DIV/0!</v>
      </c>
    </row>
    <row r="19" spans="1:34" x14ac:dyDescent="0.2">
      <c r="A19" s="137"/>
      <c r="B19" s="76">
        <v>42407</v>
      </c>
      <c r="C19" s="77"/>
      <c r="D19" s="78"/>
      <c r="E19" s="79" t="e">
        <f t="shared" si="0"/>
        <v>#DIV/0!</v>
      </c>
      <c r="F19" s="78"/>
      <c r="G19" s="79" t="e">
        <f t="shared" si="1"/>
        <v>#DIV/0!</v>
      </c>
      <c r="H19" s="78"/>
      <c r="I19" s="79" t="e">
        <f t="shared" si="2"/>
        <v>#DIV/0!</v>
      </c>
      <c r="J19" s="78"/>
      <c r="K19" s="79" t="e">
        <f t="shared" si="3"/>
        <v>#DIV/0!</v>
      </c>
      <c r="L19" s="80"/>
      <c r="M19" s="79" t="e">
        <f t="shared" si="4"/>
        <v>#DIV/0!</v>
      </c>
      <c r="N19" s="81"/>
      <c r="O19" s="81"/>
      <c r="P19" s="82" t="e">
        <f t="shared" si="14"/>
        <v>#DIV/0!</v>
      </c>
      <c r="Q19" s="81"/>
      <c r="R19" s="82" t="e">
        <f t="shared" si="15"/>
        <v>#DIV/0!</v>
      </c>
      <c r="S19" s="81"/>
      <c r="T19" s="82" t="e">
        <f t="shared" si="16"/>
        <v>#DIV/0!</v>
      </c>
      <c r="U19" s="81"/>
      <c r="V19" s="82" t="e">
        <f t="shared" si="17"/>
        <v>#DIV/0!</v>
      </c>
      <c r="W19" s="81"/>
      <c r="X19" s="82" t="e">
        <f t="shared" si="18"/>
        <v>#DIV/0!</v>
      </c>
      <c r="Y19" s="99">
        <f t="shared" si="19"/>
        <v>0</v>
      </c>
      <c r="Z19" s="82" t="e">
        <f t="shared" si="6"/>
        <v>#DIV/0!</v>
      </c>
      <c r="AA19" s="99">
        <f t="shared" si="20"/>
        <v>0</v>
      </c>
      <c r="AB19" s="82" t="e">
        <f t="shared" si="8"/>
        <v>#DIV/0!</v>
      </c>
      <c r="AC19" s="99">
        <f t="shared" si="21"/>
        <v>0</v>
      </c>
      <c r="AD19" s="82" t="e">
        <f t="shared" si="10"/>
        <v>#DIV/0!</v>
      </c>
      <c r="AE19" s="99">
        <f t="shared" si="22"/>
        <v>0</v>
      </c>
      <c r="AF19" s="82" t="e">
        <f t="shared" si="12"/>
        <v>#DIV/0!</v>
      </c>
      <c r="AG19" s="81"/>
      <c r="AH19" s="83" t="e">
        <f t="shared" si="13"/>
        <v>#DIV/0!</v>
      </c>
    </row>
    <row r="20" spans="1:34" s="94" customFormat="1" x14ac:dyDescent="0.2">
      <c r="A20" s="92"/>
      <c r="B20" s="93">
        <v>42436</v>
      </c>
      <c r="C20" s="77"/>
      <c r="D20" s="78"/>
      <c r="E20" s="79" t="e">
        <f t="shared" si="0"/>
        <v>#DIV/0!</v>
      </c>
      <c r="F20" s="78"/>
      <c r="G20" s="79" t="e">
        <f t="shared" si="1"/>
        <v>#DIV/0!</v>
      </c>
      <c r="H20" s="78"/>
      <c r="I20" s="79" t="e">
        <f t="shared" si="2"/>
        <v>#DIV/0!</v>
      </c>
      <c r="J20" s="78"/>
      <c r="K20" s="79" t="e">
        <f t="shared" si="3"/>
        <v>#DIV/0!</v>
      </c>
      <c r="L20" s="80"/>
      <c r="M20" s="79" t="e">
        <f t="shared" si="4"/>
        <v>#DIV/0!</v>
      </c>
      <c r="N20" s="81"/>
      <c r="O20" s="81"/>
      <c r="P20" s="82" t="e">
        <f t="shared" si="14"/>
        <v>#DIV/0!</v>
      </c>
      <c r="Q20" s="81"/>
      <c r="R20" s="82" t="e">
        <f t="shared" si="15"/>
        <v>#DIV/0!</v>
      </c>
      <c r="S20" s="81"/>
      <c r="T20" s="82" t="e">
        <f t="shared" si="16"/>
        <v>#DIV/0!</v>
      </c>
      <c r="U20" s="81"/>
      <c r="V20" s="82" t="e">
        <f t="shared" si="17"/>
        <v>#DIV/0!</v>
      </c>
      <c r="W20" s="81"/>
      <c r="X20" s="82" t="e">
        <f t="shared" si="18"/>
        <v>#DIV/0!</v>
      </c>
      <c r="Y20" s="99">
        <f t="shared" si="19"/>
        <v>0</v>
      </c>
      <c r="Z20" s="82" t="e">
        <f t="shared" si="6"/>
        <v>#DIV/0!</v>
      </c>
      <c r="AA20" s="99">
        <f t="shared" si="20"/>
        <v>0</v>
      </c>
      <c r="AB20" s="82" t="e">
        <f t="shared" si="8"/>
        <v>#DIV/0!</v>
      </c>
      <c r="AC20" s="99">
        <f t="shared" si="21"/>
        <v>0</v>
      </c>
      <c r="AD20" s="82" t="e">
        <f t="shared" si="10"/>
        <v>#DIV/0!</v>
      </c>
      <c r="AE20" s="99">
        <f t="shared" si="22"/>
        <v>0</v>
      </c>
      <c r="AF20" s="82" t="e">
        <f t="shared" si="12"/>
        <v>#DIV/0!</v>
      </c>
      <c r="AG20" s="81"/>
      <c r="AH20" s="83" t="e">
        <f t="shared" si="13"/>
        <v>#DIV/0!</v>
      </c>
    </row>
    <row r="21" spans="1:34" s="91" customFormat="1" x14ac:dyDescent="0.2">
      <c r="A21" s="95"/>
      <c r="B21" s="93">
        <v>42467</v>
      </c>
      <c r="C21" s="77"/>
      <c r="D21" s="78"/>
      <c r="E21" s="79" t="e">
        <f t="shared" si="0"/>
        <v>#DIV/0!</v>
      </c>
      <c r="F21" s="78"/>
      <c r="G21" s="79" t="e">
        <f t="shared" si="1"/>
        <v>#DIV/0!</v>
      </c>
      <c r="H21" s="78"/>
      <c r="I21" s="79" t="e">
        <f t="shared" si="2"/>
        <v>#DIV/0!</v>
      </c>
      <c r="J21" s="78"/>
      <c r="K21" s="79" t="e">
        <f t="shared" si="3"/>
        <v>#DIV/0!</v>
      </c>
      <c r="L21" s="80"/>
      <c r="M21" s="79" t="e">
        <f t="shared" si="4"/>
        <v>#DIV/0!</v>
      </c>
      <c r="N21" s="81"/>
      <c r="O21" s="96"/>
      <c r="P21" s="97" t="e">
        <f t="shared" si="14"/>
        <v>#DIV/0!</v>
      </c>
      <c r="Q21" s="96"/>
      <c r="R21" s="97" t="e">
        <f t="shared" si="15"/>
        <v>#DIV/0!</v>
      </c>
      <c r="S21" s="96"/>
      <c r="T21" s="97" t="e">
        <f t="shared" si="16"/>
        <v>#DIV/0!</v>
      </c>
      <c r="U21" s="96"/>
      <c r="V21" s="97" t="e">
        <f t="shared" si="17"/>
        <v>#DIV/0!</v>
      </c>
      <c r="W21" s="96"/>
      <c r="X21" s="97" t="e">
        <f t="shared" si="18"/>
        <v>#DIV/0!</v>
      </c>
      <c r="Y21" s="99">
        <f t="shared" si="19"/>
        <v>0</v>
      </c>
      <c r="Z21" s="97" t="e">
        <f t="shared" si="6"/>
        <v>#DIV/0!</v>
      </c>
      <c r="AA21" s="99">
        <f t="shared" si="20"/>
        <v>0</v>
      </c>
      <c r="AB21" s="97" t="e">
        <f t="shared" si="8"/>
        <v>#DIV/0!</v>
      </c>
      <c r="AC21" s="99">
        <f t="shared" si="21"/>
        <v>0</v>
      </c>
      <c r="AD21" s="97" t="e">
        <f t="shared" si="10"/>
        <v>#DIV/0!</v>
      </c>
      <c r="AE21" s="99">
        <f t="shared" si="22"/>
        <v>0</v>
      </c>
      <c r="AF21" s="97" t="e">
        <f t="shared" si="12"/>
        <v>#DIV/0!</v>
      </c>
      <c r="AG21" s="96"/>
      <c r="AH21" s="98" t="e">
        <f t="shared" si="13"/>
        <v>#DIV/0!</v>
      </c>
    </row>
    <row r="22" spans="1:34" x14ac:dyDescent="0.2">
      <c r="A22" s="138" t="s">
        <v>14</v>
      </c>
      <c r="B22" s="139"/>
      <c r="C22" s="84"/>
      <c r="D22" s="85">
        <f>SUM(D18:D21)</f>
        <v>0</v>
      </c>
      <c r="E22" s="86" t="e">
        <f t="shared" si="0"/>
        <v>#DIV/0!</v>
      </c>
      <c r="F22" s="87">
        <f>SUM(F18:F21)</f>
        <v>0</v>
      </c>
      <c r="G22" s="86" t="e">
        <f t="shared" si="1"/>
        <v>#DIV/0!</v>
      </c>
      <c r="H22" s="87">
        <f>SUM(H18:H21)</f>
        <v>0</v>
      </c>
      <c r="I22" s="86" t="e">
        <f t="shared" si="2"/>
        <v>#DIV/0!</v>
      </c>
      <c r="J22" s="87">
        <f>SUM(J18:J21)</f>
        <v>0</v>
      </c>
      <c r="K22" s="86" t="e">
        <f t="shared" si="3"/>
        <v>#DIV/0!</v>
      </c>
      <c r="L22" s="85">
        <f>SUM(L18:L21)</f>
        <v>0</v>
      </c>
      <c r="M22" s="86" t="e">
        <f t="shared" si="4"/>
        <v>#DIV/0!</v>
      </c>
      <c r="N22" s="88">
        <f>SUM(N18:N21)</f>
        <v>0</v>
      </c>
      <c r="O22" s="99">
        <f>SUM(O18:O21)</f>
        <v>0</v>
      </c>
      <c r="P22" s="100" t="e">
        <f t="shared" si="14"/>
        <v>#DIV/0!</v>
      </c>
      <c r="Q22" s="99">
        <f>SUM(Q18:Q21)</f>
        <v>0</v>
      </c>
      <c r="R22" s="100" t="e">
        <f t="shared" si="15"/>
        <v>#DIV/0!</v>
      </c>
      <c r="S22" s="99">
        <f>SUM(S18:S21)</f>
        <v>0</v>
      </c>
      <c r="T22" s="100" t="e">
        <f t="shared" si="16"/>
        <v>#DIV/0!</v>
      </c>
      <c r="U22" s="99">
        <f>SUM(U18:U21)</f>
        <v>0</v>
      </c>
      <c r="V22" s="100" t="e">
        <f t="shared" si="17"/>
        <v>#DIV/0!</v>
      </c>
      <c r="W22" s="99">
        <f>SUM(W18:W21)</f>
        <v>0</v>
      </c>
      <c r="X22" s="100" t="e">
        <f t="shared" si="18"/>
        <v>#DIV/0!</v>
      </c>
      <c r="Y22" s="99">
        <f>O22-D22</f>
        <v>0</v>
      </c>
      <c r="Z22" s="100" t="e">
        <f t="shared" si="6"/>
        <v>#DIV/0!</v>
      </c>
      <c r="AA22" s="99">
        <f>Q22-F22</f>
        <v>0</v>
      </c>
      <c r="AB22" s="100" t="e">
        <f t="shared" si="8"/>
        <v>#DIV/0!</v>
      </c>
      <c r="AC22" s="99">
        <f>S22-H22</f>
        <v>0</v>
      </c>
      <c r="AD22" s="100" t="e">
        <f t="shared" si="10"/>
        <v>#DIV/0!</v>
      </c>
      <c r="AE22" s="99">
        <f>U22-J22</f>
        <v>0</v>
      </c>
      <c r="AF22" s="100" t="e">
        <f t="shared" si="12"/>
        <v>#DIV/0!</v>
      </c>
      <c r="AG22" s="99">
        <f>W22-L22</f>
        <v>0</v>
      </c>
      <c r="AH22" s="101" t="e">
        <f t="shared" si="13"/>
        <v>#DIV/0!</v>
      </c>
    </row>
    <row r="23" spans="1:34" x14ac:dyDescent="0.2">
      <c r="A23" s="135"/>
      <c r="B23" s="76">
        <v>42377</v>
      </c>
      <c r="C23" s="77"/>
      <c r="D23" s="78"/>
      <c r="E23" s="79" t="e">
        <f t="shared" si="0"/>
        <v>#DIV/0!</v>
      </c>
      <c r="F23" s="78"/>
      <c r="G23" s="79" t="e">
        <f t="shared" si="1"/>
        <v>#DIV/0!</v>
      </c>
      <c r="H23" s="78"/>
      <c r="I23" s="79" t="e">
        <f t="shared" si="2"/>
        <v>#DIV/0!</v>
      </c>
      <c r="J23" s="78"/>
      <c r="K23" s="79" t="e">
        <f t="shared" si="3"/>
        <v>#DIV/0!</v>
      </c>
      <c r="L23" s="80"/>
      <c r="M23" s="79" t="e">
        <f t="shared" si="4"/>
        <v>#DIV/0!</v>
      </c>
      <c r="N23" s="81"/>
      <c r="O23" s="81"/>
      <c r="P23" s="82" t="e">
        <f t="shared" si="14"/>
        <v>#DIV/0!</v>
      </c>
      <c r="Q23" s="81"/>
      <c r="R23" s="82" t="e">
        <f t="shared" si="15"/>
        <v>#DIV/0!</v>
      </c>
      <c r="S23" s="81"/>
      <c r="T23" s="82" t="e">
        <f t="shared" si="16"/>
        <v>#DIV/0!</v>
      </c>
      <c r="U23" s="81"/>
      <c r="V23" s="82" t="e">
        <f t="shared" si="17"/>
        <v>#DIV/0!</v>
      </c>
      <c r="W23" s="81">
        <v>0</v>
      </c>
      <c r="X23" s="82" t="e">
        <f t="shared" si="18"/>
        <v>#DIV/0!</v>
      </c>
      <c r="Y23" s="88">
        <f t="shared" ref="Y23:Y25" si="23">O23-D23</f>
        <v>0</v>
      </c>
      <c r="Z23" s="82" t="e">
        <f t="shared" si="6"/>
        <v>#DIV/0!</v>
      </c>
      <c r="AA23" s="88">
        <f t="shared" ref="AA23:AA25" si="24">Q23-F23</f>
        <v>0</v>
      </c>
      <c r="AB23" s="82" t="e">
        <f t="shared" si="8"/>
        <v>#DIV/0!</v>
      </c>
      <c r="AC23" s="88">
        <f t="shared" ref="AC23:AC25" si="25">S23-H23</f>
        <v>0</v>
      </c>
      <c r="AD23" s="82" t="e">
        <f t="shared" si="10"/>
        <v>#DIV/0!</v>
      </c>
      <c r="AE23" s="88">
        <f t="shared" ref="AE23:AE25" si="26">U23-J23</f>
        <v>0</v>
      </c>
      <c r="AF23" s="82" t="e">
        <f t="shared" si="12"/>
        <v>#DIV/0!</v>
      </c>
      <c r="AG23" s="81"/>
      <c r="AH23" s="83" t="e">
        <f t="shared" si="13"/>
        <v>#DIV/0!</v>
      </c>
    </row>
    <row r="24" spans="1:34" x14ac:dyDescent="0.2">
      <c r="A24" s="136"/>
      <c r="B24" s="76">
        <v>42408</v>
      </c>
      <c r="C24" s="77"/>
      <c r="D24" s="78"/>
      <c r="E24" s="79" t="e">
        <f t="shared" si="0"/>
        <v>#DIV/0!</v>
      </c>
      <c r="F24" s="78"/>
      <c r="G24" s="79" t="e">
        <f t="shared" si="1"/>
        <v>#DIV/0!</v>
      </c>
      <c r="H24" s="78"/>
      <c r="I24" s="79" t="e">
        <f t="shared" si="2"/>
        <v>#DIV/0!</v>
      </c>
      <c r="J24" s="78"/>
      <c r="K24" s="79" t="e">
        <f t="shared" si="3"/>
        <v>#DIV/0!</v>
      </c>
      <c r="L24" s="80"/>
      <c r="M24" s="79" t="e">
        <f t="shared" si="4"/>
        <v>#DIV/0!</v>
      </c>
      <c r="N24" s="81"/>
      <c r="O24" s="81"/>
      <c r="P24" s="82" t="e">
        <f t="shared" si="14"/>
        <v>#DIV/0!</v>
      </c>
      <c r="Q24" s="81"/>
      <c r="R24" s="82" t="e">
        <f t="shared" si="15"/>
        <v>#DIV/0!</v>
      </c>
      <c r="S24" s="81"/>
      <c r="T24" s="82" t="e">
        <f t="shared" si="16"/>
        <v>#DIV/0!</v>
      </c>
      <c r="U24" s="81"/>
      <c r="V24" s="82" t="e">
        <f t="shared" si="17"/>
        <v>#DIV/0!</v>
      </c>
      <c r="W24" s="81">
        <v>0</v>
      </c>
      <c r="X24" s="82" t="e">
        <f t="shared" si="18"/>
        <v>#DIV/0!</v>
      </c>
      <c r="Y24" s="88">
        <f t="shared" si="23"/>
        <v>0</v>
      </c>
      <c r="Z24" s="82" t="e">
        <f t="shared" si="6"/>
        <v>#DIV/0!</v>
      </c>
      <c r="AA24" s="88">
        <f t="shared" si="24"/>
        <v>0</v>
      </c>
      <c r="AB24" s="82" t="e">
        <f t="shared" si="8"/>
        <v>#DIV/0!</v>
      </c>
      <c r="AC24" s="88">
        <f t="shared" si="25"/>
        <v>0</v>
      </c>
      <c r="AD24" s="82" t="e">
        <f t="shared" si="10"/>
        <v>#DIV/0!</v>
      </c>
      <c r="AE24" s="88">
        <f t="shared" si="26"/>
        <v>0</v>
      </c>
      <c r="AF24" s="82" t="e">
        <f t="shared" si="12"/>
        <v>#DIV/0!</v>
      </c>
      <c r="AG24" s="81"/>
      <c r="AH24" s="83" t="e">
        <f t="shared" si="13"/>
        <v>#DIV/0!</v>
      </c>
    </row>
    <row r="25" spans="1:34" s="91" customFormat="1" x14ac:dyDescent="0.2">
      <c r="A25" s="137"/>
      <c r="B25" s="76">
        <v>42437</v>
      </c>
      <c r="C25" s="77"/>
      <c r="D25" s="78"/>
      <c r="E25" s="79" t="e">
        <f t="shared" si="0"/>
        <v>#DIV/0!</v>
      </c>
      <c r="F25" s="78"/>
      <c r="G25" s="79" t="e">
        <f t="shared" si="1"/>
        <v>#DIV/0!</v>
      </c>
      <c r="H25" s="78"/>
      <c r="I25" s="79" t="e">
        <f t="shared" si="2"/>
        <v>#DIV/0!</v>
      </c>
      <c r="J25" s="78"/>
      <c r="K25" s="79" t="e">
        <f t="shared" si="3"/>
        <v>#DIV/0!</v>
      </c>
      <c r="L25" s="80"/>
      <c r="M25" s="79" t="e">
        <f t="shared" si="4"/>
        <v>#DIV/0!</v>
      </c>
      <c r="N25" s="81"/>
      <c r="O25" s="81"/>
      <c r="P25" s="82" t="e">
        <f t="shared" si="14"/>
        <v>#DIV/0!</v>
      </c>
      <c r="Q25" s="81"/>
      <c r="R25" s="82" t="e">
        <f t="shared" si="15"/>
        <v>#DIV/0!</v>
      </c>
      <c r="S25" s="81"/>
      <c r="T25" s="82" t="e">
        <f t="shared" si="16"/>
        <v>#DIV/0!</v>
      </c>
      <c r="U25" s="81"/>
      <c r="V25" s="82" t="e">
        <f t="shared" si="17"/>
        <v>#DIV/0!</v>
      </c>
      <c r="W25" s="81">
        <v>0</v>
      </c>
      <c r="X25" s="82" t="e">
        <f t="shared" si="18"/>
        <v>#DIV/0!</v>
      </c>
      <c r="Y25" s="88">
        <f t="shared" si="23"/>
        <v>0</v>
      </c>
      <c r="Z25" s="82" t="e">
        <f t="shared" si="6"/>
        <v>#DIV/0!</v>
      </c>
      <c r="AA25" s="88">
        <f t="shared" si="24"/>
        <v>0</v>
      </c>
      <c r="AB25" s="82" t="e">
        <f t="shared" si="8"/>
        <v>#DIV/0!</v>
      </c>
      <c r="AC25" s="88">
        <f t="shared" si="25"/>
        <v>0</v>
      </c>
      <c r="AD25" s="82" t="e">
        <f t="shared" si="10"/>
        <v>#DIV/0!</v>
      </c>
      <c r="AE25" s="88">
        <f t="shared" si="26"/>
        <v>0</v>
      </c>
      <c r="AF25" s="82" t="e">
        <f t="shared" si="12"/>
        <v>#DIV/0!</v>
      </c>
      <c r="AG25" s="81"/>
      <c r="AH25" s="83" t="e">
        <f t="shared" si="13"/>
        <v>#DIV/0!</v>
      </c>
    </row>
    <row r="26" spans="1:34" s="94" customFormat="1" x14ac:dyDescent="0.2">
      <c r="A26" s="138" t="s">
        <v>14</v>
      </c>
      <c r="B26" s="139"/>
      <c r="C26" s="84"/>
      <c r="D26" s="85">
        <f>SUM(D23:D25)</f>
        <v>0</v>
      </c>
      <c r="E26" s="86" t="e">
        <f t="shared" si="0"/>
        <v>#DIV/0!</v>
      </c>
      <c r="F26" s="87"/>
      <c r="G26" s="86" t="e">
        <f t="shared" si="1"/>
        <v>#DIV/0!</v>
      </c>
      <c r="H26" s="87">
        <f>SUM(H23:H25)</f>
        <v>0</v>
      </c>
      <c r="I26" s="86" t="e">
        <f t="shared" si="2"/>
        <v>#DIV/0!</v>
      </c>
      <c r="J26" s="87">
        <f>SUM(J23:J25)</f>
        <v>0</v>
      </c>
      <c r="K26" s="86" t="e">
        <f t="shared" si="3"/>
        <v>#DIV/0!</v>
      </c>
      <c r="L26" s="85"/>
      <c r="M26" s="86" t="e">
        <f t="shared" si="4"/>
        <v>#DIV/0!</v>
      </c>
      <c r="N26" s="88">
        <f>SUM(N23:N25)</f>
        <v>0</v>
      </c>
      <c r="O26" s="88">
        <f>SUM(O23:O25)</f>
        <v>0</v>
      </c>
      <c r="P26" s="89" t="e">
        <f t="shared" si="14"/>
        <v>#DIV/0!</v>
      </c>
      <c r="Q26" s="88">
        <f>SUM(Q23:Q25)</f>
        <v>0</v>
      </c>
      <c r="R26" s="89" t="e">
        <f t="shared" si="15"/>
        <v>#DIV/0!</v>
      </c>
      <c r="S26" s="88">
        <f>SUM(S23:S25)</f>
        <v>0</v>
      </c>
      <c r="T26" s="89" t="e">
        <f t="shared" si="16"/>
        <v>#DIV/0!</v>
      </c>
      <c r="U26" s="88"/>
      <c r="V26" s="89" t="e">
        <f t="shared" si="17"/>
        <v>#DIV/0!</v>
      </c>
      <c r="W26" s="88">
        <f>SUM(W23:W25)</f>
        <v>0</v>
      </c>
      <c r="X26" s="89" t="e">
        <f t="shared" si="18"/>
        <v>#DIV/0!</v>
      </c>
      <c r="Y26" s="88">
        <f>O26-D26</f>
        <v>0</v>
      </c>
      <c r="Z26" s="89" t="e">
        <f t="shared" si="6"/>
        <v>#DIV/0!</v>
      </c>
      <c r="AA26" s="88">
        <f>Q26-F26</f>
        <v>0</v>
      </c>
      <c r="AB26" s="89" t="e">
        <f t="shared" si="8"/>
        <v>#DIV/0!</v>
      </c>
      <c r="AC26" s="88">
        <f>S26-H26</f>
        <v>0</v>
      </c>
      <c r="AD26" s="89" t="e">
        <f t="shared" si="10"/>
        <v>#DIV/0!</v>
      </c>
      <c r="AE26" s="88">
        <f>U26-J26</f>
        <v>0</v>
      </c>
      <c r="AF26" s="89" t="e">
        <f t="shared" si="12"/>
        <v>#DIV/0!</v>
      </c>
      <c r="AG26" s="88">
        <f>W26-L26</f>
        <v>0</v>
      </c>
      <c r="AH26" s="90" t="e">
        <f t="shared" si="13"/>
        <v>#DIV/0!</v>
      </c>
    </row>
    <row r="27" spans="1:34" s="94" customFormat="1" x14ac:dyDescent="0.2">
      <c r="A27" s="95"/>
      <c r="B27" s="93">
        <v>42378</v>
      </c>
      <c r="C27" s="77"/>
      <c r="D27" s="78"/>
      <c r="E27" s="79" t="e">
        <f t="shared" si="0"/>
        <v>#DIV/0!</v>
      </c>
      <c r="F27" s="78"/>
      <c r="G27" s="79" t="e">
        <f t="shared" si="1"/>
        <v>#DIV/0!</v>
      </c>
      <c r="H27" s="78"/>
      <c r="I27" s="79" t="e">
        <f t="shared" si="2"/>
        <v>#DIV/0!</v>
      </c>
      <c r="J27" s="78"/>
      <c r="K27" s="79" t="e">
        <f t="shared" si="3"/>
        <v>#DIV/0!</v>
      </c>
      <c r="L27" s="80"/>
      <c r="M27" s="79" t="e">
        <f t="shared" si="4"/>
        <v>#DIV/0!</v>
      </c>
      <c r="N27" s="81"/>
      <c r="O27" s="96"/>
      <c r="P27" s="97" t="e">
        <f t="shared" si="14"/>
        <v>#DIV/0!</v>
      </c>
      <c r="Q27" s="96"/>
      <c r="R27" s="97" t="e">
        <f t="shared" si="15"/>
        <v>#DIV/0!</v>
      </c>
      <c r="S27" s="96"/>
      <c r="T27" s="97" t="e">
        <f t="shared" si="16"/>
        <v>#DIV/0!</v>
      </c>
      <c r="U27" s="96"/>
      <c r="V27" s="97" t="e">
        <f t="shared" si="17"/>
        <v>#DIV/0!</v>
      </c>
      <c r="W27" s="96">
        <v>0</v>
      </c>
      <c r="X27" s="97" t="e">
        <f t="shared" si="18"/>
        <v>#DIV/0!</v>
      </c>
      <c r="Y27" s="88">
        <f t="shared" ref="Y27:Y28" si="27">O27-D27</f>
        <v>0</v>
      </c>
      <c r="Z27" s="97" t="e">
        <f t="shared" si="6"/>
        <v>#DIV/0!</v>
      </c>
      <c r="AA27" s="88">
        <f t="shared" ref="AA27:AA28" si="28">Q27-F27</f>
        <v>0</v>
      </c>
      <c r="AB27" s="97" t="e">
        <f t="shared" si="8"/>
        <v>#DIV/0!</v>
      </c>
      <c r="AC27" s="88">
        <f t="shared" ref="AC27:AC28" si="29">S27-H27</f>
        <v>0</v>
      </c>
      <c r="AD27" s="97" t="e">
        <f t="shared" si="10"/>
        <v>#DIV/0!</v>
      </c>
      <c r="AE27" s="88">
        <f t="shared" ref="AE27:AE28" si="30">U27-J27</f>
        <v>0</v>
      </c>
      <c r="AF27" s="97" t="e">
        <f t="shared" si="12"/>
        <v>#DIV/0!</v>
      </c>
      <c r="AG27" s="96"/>
      <c r="AH27" s="98" t="e">
        <f t="shared" si="13"/>
        <v>#DIV/0!</v>
      </c>
    </row>
    <row r="28" spans="1:34" s="91" customFormat="1" x14ac:dyDescent="0.2">
      <c r="A28" s="95"/>
      <c r="B28" s="93">
        <v>42409</v>
      </c>
      <c r="C28" s="77"/>
      <c r="D28" s="78"/>
      <c r="E28" s="79" t="e">
        <f t="shared" si="0"/>
        <v>#DIV/0!</v>
      </c>
      <c r="F28" s="78"/>
      <c r="G28" s="79" t="e">
        <f t="shared" si="1"/>
        <v>#DIV/0!</v>
      </c>
      <c r="H28" s="78"/>
      <c r="I28" s="79" t="e">
        <f t="shared" si="2"/>
        <v>#DIV/0!</v>
      </c>
      <c r="J28" s="78"/>
      <c r="K28" s="79" t="e">
        <f t="shared" si="3"/>
        <v>#DIV/0!</v>
      </c>
      <c r="L28" s="80"/>
      <c r="M28" s="79" t="e">
        <f t="shared" si="4"/>
        <v>#DIV/0!</v>
      </c>
      <c r="N28" s="81"/>
      <c r="O28" s="96"/>
      <c r="P28" s="97" t="e">
        <f t="shared" si="14"/>
        <v>#DIV/0!</v>
      </c>
      <c r="Q28" s="96"/>
      <c r="R28" s="97" t="e">
        <f t="shared" si="15"/>
        <v>#DIV/0!</v>
      </c>
      <c r="S28" s="96"/>
      <c r="T28" s="97" t="e">
        <f t="shared" si="16"/>
        <v>#DIV/0!</v>
      </c>
      <c r="U28" s="96"/>
      <c r="V28" s="97" t="e">
        <f t="shared" si="17"/>
        <v>#DIV/0!</v>
      </c>
      <c r="W28" s="96">
        <v>0</v>
      </c>
      <c r="X28" s="97" t="e">
        <f t="shared" si="18"/>
        <v>#DIV/0!</v>
      </c>
      <c r="Y28" s="88">
        <f t="shared" si="27"/>
        <v>0</v>
      </c>
      <c r="Z28" s="97" t="e">
        <f t="shared" si="6"/>
        <v>#DIV/0!</v>
      </c>
      <c r="AA28" s="88">
        <f t="shared" si="28"/>
        <v>0</v>
      </c>
      <c r="AB28" s="97" t="e">
        <f t="shared" si="8"/>
        <v>#DIV/0!</v>
      </c>
      <c r="AC28" s="88">
        <f t="shared" si="29"/>
        <v>0</v>
      </c>
      <c r="AD28" s="97" t="e">
        <f t="shared" si="10"/>
        <v>#DIV/0!</v>
      </c>
      <c r="AE28" s="88">
        <f t="shared" si="30"/>
        <v>0</v>
      </c>
      <c r="AF28" s="97" t="e">
        <f t="shared" si="12"/>
        <v>#DIV/0!</v>
      </c>
      <c r="AG28" s="96"/>
      <c r="AH28" s="98" t="e">
        <f t="shared" si="13"/>
        <v>#DIV/0!</v>
      </c>
    </row>
    <row r="29" spans="1:34" x14ac:dyDescent="0.2">
      <c r="A29" s="138" t="s">
        <v>14</v>
      </c>
      <c r="B29" s="139"/>
      <c r="C29" s="84"/>
      <c r="D29" s="85">
        <f>SUM(D27:D28)</f>
        <v>0</v>
      </c>
      <c r="E29" s="86" t="e">
        <f t="shared" si="0"/>
        <v>#DIV/0!</v>
      </c>
      <c r="F29" s="87">
        <f>SUM(F27:F28)</f>
        <v>0</v>
      </c>
      <c r="G29" s="86" t="e">
        <f t="shared" si="1"/>
        <v>#DIV/0!</v>
      </c>
      <c r="H29" s="87">
        <f>SUM(H27:H28)</f>
        <v>0</v>
      </c>
      <c r="I29" s="86" t="e">
        <f t="shared" si="2"/>
        <v>#DIV/0!</v>
      </c>
      <c r="J29" s="87">
        <f>SUM(J27:J28)</f>
        <v>0</v>
      </c>
      <c r="K29" s="86" t="e">
        <f t="shared" si="3"/>
        <v>#DIV/0!</v>
      </c>
      <c r="L29" s="85">
        <f>SUM(L27:L28)</f>
        <v>0</v>
      </c>
      <c r="M29" s="86" t="e">
        <f t="shared" si="4"/>
        <v>#DIV/0!</v>
      </c>
      <c r="N29" s="88">
        <f>SUM(N27:N28)</f>
        <v>0</v>
      </c>
      <c r="O29" s="88">
        <f>SUM(O27:O28)</f>
        <v>0</v>
      </c>
      <c r="P29" s="89" t="e">
        <f t="shared" si="14"/>
        <v>#DIV/0!</v>
      </c>
      <c r="Q29" s="88">
        <f>SUM(Q27:Q28)</f>
        <v>0</v>
      </c>
      <c r="R29" s="89" t="e">
        <f t="shared" si="15"/>
        <v>#DIV/0!</v>
      </c>
      <c r="S29" s="88">
        <f>SUM(S27:S28)</f>
        <v>0</v>
      </c>
      <c r="T29" s="89" t="e">
        <f t="shared" si="16"/>
        <v>#DIV/0!</v>
      </c>
      <c r="U29" s="88">
        <f>SUM(U27:U28)</f>
        <v>0</v>
      </c>
      <c r="V29" s="89" t="e">
        <f t="shared" si="17"/>
        <v>#DIV/0!</v>
      </c>
      <c r="W29" s="88">
        <f>SUM(W27:W28)</f>
        <v>0</v>
      </c>
      <c r="X29" s="89" t="e">
        <f t="shared" si="18"/>
        <v>#DIV/0!</v>
      </c>
      <c r="Y29" s="88">
        <f>O29-D29</f>
        <v>0</v>
      </c>
      <c r="Z29" s="89" t="e">
        <f t="shared" si="6"/>
        <v>#DIV/0!</v>
      </c>
      <c r="AA29" s="88">
        <f>Q29-F29</f>
        <v>0</v>
      </c>
      <c r="AB29" s="89" t="e">
        <f t="shared" si="8"/>
        <v>#DIV/0!</v>
      </c>
      <c r="AC29" s="88">
        <f>S29-H29</f>
        <v>0</v>
      </c>
      <c r="AD29" s="89" t="e">
        <f t="shared" si="10"/>
        <v>#DIV/0!</v>
      </c>
      <c r="AE29" s="88">
        <f>U29-J29</f>
        <v>0</v>
      </c>
      <c r="AF29" s="89" t="e">
        <f t="shared" si="12"/>
        <v>#DIV/0!</v>
      </c>
      <c r="AG29" s="88">
        <f>W29-L29</f>
        <v>0</v>
      </c>
      <c r="AH29" s="90" t="e">
        <f t="shared" si="13"/>
        <v>#DIV/0!</v>
      </c>
    </row>
    <row r="31" spans="1:34" x14ac:dyDescent="0.2">
      <c r="A31" s="69" t="s">
        <v>35</v>
      </c>
    </row>
  </sheetData>
  <mergeCells count="37">
    <mergeCell ref="K6:AG6"/>
    <mergeCell ref="A1:K1"/>
    <mergeCell ref="R1:AF1"/>
    <mergeCell ref="A2:K2"/>
    <mergeCell ref="R2:AF2"/>
    <mergeCell ref="K4:AG4"/>
    <mergeCell ref="K5:AG5"/>
    <mergeCell ref="Y9:AH9"/>
    <mergeCell ref="D10:E10"/>
    <mergeCell ref="F10:G10"/>
    <mergeCell ref="H10:I10"/>
    <mergeCell ref="J10:K10"/>
    <mergeCell ref="L10:M10"/>
    <mergeCell ref="O10:P10"/>
    <mergeCell ref="Q10:R10"/>
    <mergeCell ref="S10:T10"/>
    <mergeCell ref="AE10:AF10"/>
    <mergeCell ref="AG10:AH10"/>
    <mergeCell ref="Y10:Z10"/>
    <mergeCell ref="AA10:AB10"/>
    <mergeCell ref="AC10:AD10"/>
    <mergeCell ref="D9:M9"/>
    <mergeCell ref="A12:A14"/>
    <mergeCell ref="A15:A16"/>
    <mergeCell ref="A17:B17"/>
    <mergeCell ref="U10:V10"/>
    <mergeCell ref="W10:X10"/>
    <mergeCell ref="A9:A11"/>
    <mergeCell ref="B9:B11"/>
    <mergeCell ref="C9:C11"/>
    <mergeCell ref="N9:N11"/>
    <mergeCell ref="O9:X9"/>
    <mergeCell ref="A18:A19"/>
    <mergeCell ref="A22:B22"/>
    <mergeCell ref="A23:A25"/>
    <mergeCell ref="A26:B26"/>
    <mergeCell ref="A29:B29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DIA</vt:lpstr>
      <vt:lpstr>GDCD</vt:lpstr>
      <vt:lpstr>SU</vt:lpstr>
      <vt:lpstr>VAN</vt:lpstr>
      <vt:lpstr>HK</vt:lpstr>
      <vt:lpstr>HL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Microsoft Windows</cp:lastModifiedBy>
  <cp:lastPrinted>2018-01-08T03:25:24Z</cp:lastPrinted>
  <dcterms:created xsi:type="dcterms:W3CDTF">2016-12-27T22:59:16Z</dcterms:created>
  <dcterms:modified xsi:type="dcterms:W3CDTF">2018-12-21T02:30:41Z</dcterms:modified>
</cp:coreProperties>
</file>